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5" yWindow="-330" windowWidth="11970" windowHeight="8565" activeTab="1"/>
  </bookViews>
  <sheets>
    <sheet name="资产负债表" sheetId="1" r:id="rId1"/>
    <sheet name="业务活动表" sheetId="2" r:id="rId2"/>
    <sheet name="现金流量表" sheetId="3" r:id="rId3"/>
  </sheets>
  <definedNames>
    <definedName name="_xlnm.Print_Area" localSheetId="2">现金流量表!$A$1:$D$40</definedName>
    <definedName name="_xlnm.Print_Area" localSheetId="1">业务活动表!$A$1:$H$27</definedName>
    <definedName name="_xlnm.Print_Area" localSheetId="0">资产负债表!$A$1:$H$35</definedName>
  </definedNames>
  <calcPr calcId="145621"/>
</workbook>
</file>

<file path=xl/calcChain.xml><?xml version="1.0" encoding="utf-8"?>
<calcChain xmlns="http://schemas.openxmlformats.org/spreadsheetml/2006/main">
  <c r="G30" i="2" l="1"/>
  <c r="G29" i="2"/>
  <c r="G26" i="2"/>
  <c r="F26" i="2"/>
  <c r="D42" i="3" l="1"/>
  <c r="H17" i="2"/>
  <c r="G27" i="2"/>
  <c r="D6" i="3"/>
  <c r="C13" i="3"/>
  <c r="C17" i="3" s="1"/>
  <c r="C18" i="3" s="1"/>
  <c r="C40" i="3" s="1"/>
  <c r="C42" i="3" s="1"/>
  <c r="C11" i="3"/>
  <c r="C6" i="3"/>
  <c r="C12" i="3" s="1"/>
  <c r="F17" i="2"/>
  <c r="D34" i="3"/>
  <c r="D37" i="3" s="1"/>
  <c r="D31" i="3"/>
  <c r="D33" i="3" s="1"/>
  <c r="D38" i="3" s="1"/>
  <c r="H26" i="2"/>
  <c r="E26" i="2"/>
  <c r="H24" i="2"/>
  <c r="E24" i="2"/>
  <c r="H23" i="2"/>
  <c r="E23" i="2"/>
  <c r="H22" i="2"/>
  <c r="D15" i="3" s="1"/>
  <c r="E22" i="2"/>
  <c r="H21" i="2"/>
  <c r="E21" i="2"/>
  <c r="H20" i="2"/>
  <c r="E20" i="2"/>
  <c r="H19" i="2"/>
  <c r="E19" i="2"/>
  <c r="H18" i="2"/>
  <c r="E18" i="2"/>
  <c r="H16" i="2"/>
  <c r="D13" i="3" s="1"/>
  <c r="D17" i="3" s="1"/>
  <c r="E17" i="2"/>
  <c r="G16" i="2"/>
  <c r="G25" i="2" s="1"/>
  <c r="F16" i="2"/>
  <c r="F25" i="2" s="1"/>
  <c r="E16" i="2"/>
  <c r="E25" i="2" s="1"/>
  <c r="D16" i="2"/>
  <c r="D25" i="2" s="1"/>
  <c r="C16" i="2"/>
  <c r="C25" i="2" s="1"/>
  <c r="G14" i="2"/>
  <c r="F14" i="2"/>
  <c r="D14" i="2"/>
  <c r="D27" i="2" s="1"/>
  <c r="C14" i="2"/>
  <c r="C27" i="2" s="1"/>
  <c r="H13" i="2"/>
  <c r="D11" i="3" s="1"/>
  <c r="E13" i="2"/>
  <c r="H12" i="2"/>
  <c r="D21" i="3" s="1"/>
  <c r="E12" i="2"/>
  <c r="H11" i="2"/>
  <c r="D10" i="3" s="1"/>
  <c r="E11" i="2"/>
  <c r="H10" i="2"/>
  <c r="D9" i="3" s="1"/>
  <c r="E10" i="2"/>
  <c r="H9" i="2"/>
  <c r="D8" i="3" s="1"/>
  <c r="E9" i="2"/>
  <c r="H8" i="2"/>
  <c r="D7" i="3" s="1"/>
  <c r="D12" i="3" s="1"/>
  <c r="E8" i="2"/>
  <c r="H7" i="2"/>
  <c r="E7" i="2"/>
  <c r="E14" i="2" s="1"/>
  <c r="E27" i="2" s="1"/>
  <c r="H31" i="1"/>
  <c r="G31" i="1"/>
  <c r="D23" i="1"/>
  <c r="D27" i="1" s="1"/>
  <c r="C23" i="1"/>
  <c r="C27" i="1" s="1"/>
  <c r="H21" i="1"/>
  <c r="G21" i="1"/>
  <c r="D19" i="1"/>
  <c r="D26" i="3" s="1"/>
  <c r="C19" i="1"/>
  <c r="D20" i="3" s="1"/>
  <c r="H15" i="1"/>
  <c r="H25" i="1" s="1"/>
  <c r="H35" i="1" s="1"/>
  <c r="G15" i="1"/>
  <c r="G25" i="1" s="1"/>
  <c r="G35" i="1" s="1"/>
  <c r="D14" i="1"/>
  <c r="D35" i="1" s="1"/>
  <c r="H37" i="1" s="1"/>
  <c r="C14" i="1"/>
  <c r="C35" i="1" s="1"/>
  <c r="G37" i="1" s="1"/>
  <c r="D18" i="3" l="1"/>
  <c r="D24" i="3"/>
  <c r="F27" i="2"/>
  <c r="D25" i="3"/>
  <c r="D28" i="3" s="1"/>
  <c r="D29" i="3" s="1"/>
  <c r="H14" i="2"/>
  <c r="H25" i="2"/>
  <c r="D40" i="3" l="1"/>
  <c r="H27" i="2"/>
  <c r="H29" i="2" s="1"/>
</calcChain>
</file>

<file path=xl/sharedStrings.xml><?xml version="1.0" encoding="utf-8"?>
<sst xmlns="http://schemas.openxmlformats.org/spreadsheetml/2006/main" count="156" uniqueCount="138">
  <si>
    <r>
      <rPr>
        <b/>
        <sz val="18"/>
        <rFont val="宋体"/>
        <family val="3"/>
        <charset val="134"/>
      </rPr>
      <t>资</t>
    </r>
    <r>
      <rPr>
        <b/>
        <sz val="18"/>
        <rFont val="Times New Roman"/>
        <family val="1"/>
      </rPr>
      <t xml:space="preserve"> </t>
    </r>
    <r>
      <rPr>
        <b/>
        <sz val="18"/>
        <rFont val="宋体"/>
        <family val="3"/>
        <charset val="134"/>
      </rPr>
      <t>产</t>
    </r>
    <r>
      <rPr>
        <b/>
        <sz val="18"/>
        <rFont val="Times New Roman"/>
        <family val="1"/>
      </rPr>
      <t xml:space="preserve"> </t>
    </r>
    <r>
      <rPr>
        <b/>
        <sz val="18"/>
        <rFont val="宋体"/>
        <family val="3"/>
        <charset val="134"/>
      </rPr>
      <t>负</t>
    </r>
    <r>
      <rPr>
        <b/>
        <sz val="18"/>
        <rFont val="Times New Roman"/>
        <family val="1"/>
      </rPr>
      <t xml:space="preserve"> </t>
    </r>
    <r>
      <rPr>
        <b/>
        <sz val="18"/>
        <rFont val="宋体"/>
        <family val="3"/>
        <charset val="134"/>
      </rPr>
      <t>债</t>
    </r>
    <r>
      <rPr>
        <b/>
        <sz val="18"/>
        <rFont val="Times New Roman"/>
        <family val="1"/>
      </rPr>
      <t xml:space="preserve"> </t>
    </r>
    <r>
      <rPr>
        <b/>
        <sz val="18"/>
        <rFont val="宋体"/>
        <family val="3"/>
        <charset val="134"/>
      </rPr>
      <t>表</t>
    </r>
  </si>
  <si>
    <r>
      <rPr>
        <sz val="10"/>
        <rFont val="宋体"/>
        <family val="3"/>
        <charset val="134"/>
      </rPr>
      <t>会民非</t>
    </r>
    <r>
      <rPr>
        <sz val="10"/>
        <rFont val="Times New Roman"/>
        <family val="1"/>
      </rPr>
      <t>01</t>
    </r>
    <r>
      <rPr>
        <sz val="10"/>
        <rFont val="宋体"/>
        <family val="3"/>
        <charset val="134"/>
      </rPr>
      <t>表</t>
    </r>
  </si>
  <si>
    <t>编制单位：北京中央美术学院教育发展基金会          2015年12月31日</t>
  </si>
  <si>
    <r>
      <rPr>
        <sz val="10"/>
        <rFont val="宋体"/>
        <family val="3"/>
        <charset val="134"/>
      </rPr>
      <t>单位：元</t>
    </r>
  </si>
  <si>
    <r>
      <rPr>
        <sz val="10"/>
        <rFont val="宋体"/>
        <family val="3"/>
        <charset val="134"/>
      </rPr>
      <t>资　　　　产</t>
    </r>
  </si>
  <si>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行次</t>
    </r>
  </si>
  <si>
    <r>
      <rPr>
        <sz val="10"/>
        <rFont val="宋体"/>
        <family val="3"/>
        <charset val="134"/>
      </rPr>
      <t>年初数</t>
    </r>
  </si>
  <si>
    <r>
      <rPr>
        <sz val="10"/>
        <rFont val="宋体"/>
        <family val="3"/>
        <charset val="134"/>
      </rPr>
      <t>年末数</t>
    </r>
  </si>
  <si>
    <r>
      <rPr>
        <sz val="10"/>
        <rFont val="宋体"/>
        <family val="3"/>
        <charset val="134"/>
      </rPr>
      <t>负债和净资产</t>
    </r>
  </si>
  <si>
    <r>
      <rPr>
        <sz val="9"/>
        <rFont val="宋体"/>
        <family val="3"/>
        <charset val="134"/>
      </rPr>
      <t>流动资产：</t>
    </r>
  </si>
  <si>
    <r>
      <rPr>
        <sz val="9"/>
        <rFont val="宋体"/>
        <family val="3"/>
        <charset val="134"/>
      </rPr>
      <t>流动负债：</t>
    </r>
  </si>
  <si>
    <r>
      <rPr>
        <sz val="9"/>
        <rFont val="宋体"/>
        <family val="3"/>
        <charset val="134"/>
      </rPr>
      <t>　货币资金</t>
    </r>
  </si>
  <si>
    <r>
      <rPr>
        <sz val="9"/>
        <rFont val="宋体"/>
        <family val="3"/>
        <charset val="134"/>
      </rPr>
      <t>　短期借款</t>
    </r>
  </si>
  <si>
    <r>
      <rPr>
        <sz val="9"/>
        <rFont val="宋体"/>
        <family val="3"/>
        <charset val="134"/>
      </rPr>
      <t>　短期投资</t>
    </r>
  </si>
  <si>
    <r>
      <rPr>
        <sz val="9"/>
        <rFont val="宋体"/>
        <family val="3"/>
        <charset val="134"/>
      </rPr>
      <t>　应付款项</t>
    </r>
  </si>
  <si>
    <r>
      <rPr>
        <sz val="9"/>
        <rFont val="宋体"/>
        <family val="3"/>
        <charset val="134"/>
      </rPr>
      <t>　应收款项</t>
    </r>
  </si>
  <si>
    <r>
      <rPr>
        <sz val="9"/>
        <rFont val="宋体"/>
        <family val="3"/>
        <charset val="134"/>
      </rPr>
      <t>　应付工资</t>
    </r>
  </si>
  <si>
    <r>
      <rPr>
        <sz val="9"/>
        <rFont val="宋体"/>
        <family val="3"/>
        <charset val="134"/>
      </rPr>
      <t>　预付账款</t>
    </r>
  </si>
  <si>
    <r>
      <rPr>
        <sz val="9"/>
        <rFont val="宋体"/>
        <family val="3"/>
        <charset val="134"/>
      </rPr>
      <t>　应交税金</t>
    </r>
  </si>
  <si>
    <r>
      <rPr>
        <sz val="9"/>
        <rFont val="宋体"/>
        <family val="3"/>
        <charset val="134"/>
      </rPr>
      <t>　存货</t>
    </r>
  </si>
  <si>
    <r>
      <rPr>
        <sz val="9"/>
        <rFont val="Times New Roman"/>
        <family val="1"/>
      </rPr>
      <t xml:space="preserve">    </t>
    </r>
    <r>
      <rPr>
        <sz val="9"/>
        <rFont val="宋体"/>
        <family val="3"/>
        <charset val="134"/>
      </rPr>
      <t>预收账款</t>
    </r>
  </si>
  <si>
    <r>
      <rPr>
        <sz val="9"/>
        <rFont val="宋体"/>
        <family val="3"/>
        <charset val="134"/>
      </rPr>
      <t>　待摊费用</t>
    </r>
  </si>
  <si>
    <r>
      <rPr>
        <sz val="9"/>
        <rFont val="Times New Roman"/>
        <family val="1"/>
      </rPr>
      <t xml:space="preserve">    </t>
    </r>
    <r>
      <rPr>
        <sz val="9"/>
        <rFont val="宋体"/>
        <family val="3"/>
        <charset val="134"/>
      </rPr>
      <t>预提费用</t>
    </r>
  </si>
  <si>
    <r>
      <rPr>
        <sz val="9"/>
        <rFont val="宋体"/>
        <family val="3"/>
        <charset val="134"/>
      </rPr>
      <t>　一年内到期的长期债权投资</t>
    </r>
  </si>
  <si>
    <r>
      <rPr>
        <sz val="9"/>
        <rFont val="Times New Roman"/>
        <family val="1"/>
      </rPr>
      <t xml:space="preserve">    </t>
    </r>
    <r>
      <rPr>
        <sz val="9"/>
        <rFont val="宋体"/>
        <family val="3"/>
        <charset val="134"/>
      </rPr>
      <t>预计负债</t>
    </r>
  </si>
  <si>
    <r>
      <rPr>
        <sz val="9"/>
        <rFont val="宋体"/>
        <family val="3"/>
        <charset val="134"/>
      </rPr>
      <t>　其他流动资产</t>
    </r>
  </si>
  <si>
    <r>
      <rPr>
        <sz val="9"/>
        <rFont val="宋体"/>
        <family val="3"/>
        <charset val="134"/>
      </rPr>
      <t>　一年内到期的长期负债</t>
    </r>
  </si>
  <si>
    <r>
      <rPr>
        <sz val="9"/>
        <rFont val="宋体"/>
        <family val="3"/>
        <charset val="134"/>
      </rPr>
      <t>流动资产合计</t>
    </r>
  </si>
  <si>
    <r>
      <rPr>
        <sz val="9"/>
        <rFont val="宋体"/>
        <family val="3"/>
        <charset val="134"/>
      </rPr>
      <t>　其他流动负债　</t>
    </r>
  </si>
  <si>
    <r>
      <rPr>
        <sz val="9"/>
        <rFont val="宋体"/>
        <family val="3"/>
        <charset val="134"/>
      </rPr>
      <t>流动负债合计</t>
    </r>
  </si>
  <si>
    <r>
      <rPr>
        <sz val="9"/>
        <rFont val="宋体"/>
        <family val="3"/>
        <charset val="134"/>
      </rPr>
      <t>长期投资：</t>
    </r>
  </si>
  <si>
    <r>
      <rPr>
        <sz val="9"/>
        <rFont val="宋体"/>
        <family val="3"/>
        <charset val="134"/>
      </rPr>
      <t>　长期股权投资</t>
    </r>
  </si>
  <si>
    <r>
      <rPr>
        <sz val="9"/>
        <rFont val="宋体"/>
        <family val="3"/>
        <charset val="134"/>
      </rPr>
      <t>长期负债：</t>
    </r>
  </si>
  <si>
    <r>
      <rPr>
        <sz val="9"/>
        <rFont val="宋体"/>
        <family val="3"/>
        <charset val="134"/>
      </rPr>
      <t>　长期债权投资</t>
    </r>
  </si>
  <si>
    <r>
      <rPr>
        <sz val="9"/>
        <rFont val="宋体"/>
        <family val="3"/>
        <charset val="134"/>
      </rPr>
      <t>　长期借款</t>
    </r>
  </si>
  <si>
    <r>
      <rPr>
        <sz val="9"/>
        <rFont val="宋体"/>
        <family val="3"/>
        <charset val="134"/>
      </rPr>
      <t>长期投资合计</t>
    </r>
  </si>
  <si>
    <r>
      <rPr>
        <sz val="9"/>
        <rFont val="宋体"/>
        <family val="3"/>
        <charset val="134"/>
      </rPr>
      <t>　长期应付款</t>
    </r>
  </si>
  <si>
    <r>
      <rPr>
        <sz val="9"/>
        <rFont val="宋体"/>
        <family val="3"/>
        <charset val="134"/>
      </rPr>
      <t>固定资产：</t>
    </r>
  </si>
  <si>
    <r>
      <rPr>
        <sz val="9"/>
        <rFont val="宋体"/>
        <family val="3"/>
        <charset val="134"/>
      </rPr>
      <t>　其他长期负债</t>
    </r>
  </si>
  <si>
    <r>
      <rPr>
        <sz val="9"/>
        <rFont val="宋体"/>
        <family val="3"/>
        <charset val="134"/>
      </rPr>
      <t>　固定资产原价</t>
    </r>
  </si>
  <si>
    <r>
      <rPr>
        <sz val="9"/>
        <rFont val="宋体"/>
        <family val="3"/>
        <charset val="134"/>
      </rPr>
      <t>　长期负债合计</t>
    </r>
  </si>
  <si>
    <r>
      <rPr>
        <sz val="9"/>
        <rFont val="宋体"/>
        <family val="3"/>
        <charset val="134"/>
      </rPr>
      <t>　减：累计折旧　</t>
    </r>
  </si>
  <si>
    <r>
      <rPr>
        <sz val="9"/>
        <rFont val="宋体"/>
        <family val="3"/>
        <charset val="134"/>
      </rPr>
      <t>　固定资产净值　</t>
    </r>
  </si>
  <si>
    <r>
      <rPr>
        <sz val="9"/>
        <rFont val="宋体"/>
        <family val="3"/>
        <charset val="134"/>
      </rPr>
      <t>受托代理负债：</t>
    </r>
  </si>
  <si>
    <r>
      <rPr>
        <sz val="9"/>
        <rFont val="宋体"/>
        <family val="3"/>
        <charset val="134"/>
      </rPr>
      <t>　在建工程</t>
    </r>
  </si>
  <si>
    <r>
      <rPr>
        <sz val="9"/>
        <rFont val="宋体"/>
        <family val="3"/>
        <charset val="134"/>
      </rPr>
      <t>　受托代理负债</t>
    </r>
  </si>
  <si>
    <r>
      <rPr>
        <sz val="9"/>
        <rFont val="宋体"/>
        <family val="3"/>
        <charset val="134"/>
      </rPr>
      <t>　文物文化资产</t>
    </r>
  </si>
  <si>
    <r>
      <rPr>
        <sz val="9"/>
        <rFont val="宋体"/>
        <family val="3"/>
        <charset val="134"/>
      </rPr>
      <t>　　　　负债合计</t>
    </r>
  </si>
  <si>
    <r>
      <rPr>
        <sz val="9"/>
        <rFont val="宋体"/>
        <family val="3"/>
        <charset val="134"/>
      </rPr>
      <t>　固定资产清理</t>
    </r>
  </si>
  <si>
    <r>
      <rPr>
        <sz val="9"/>
        <rFont val="宋体"/>
        <family val="3"/>
        <charset val="134"/>
      </rPr>
      <t>固定资产合计</t>
    </r>
  </si>
  <si>
    <r>
      <rPr>
        <sz val="9"/>
        <rFont val="宋体"/>
        <family val="3"/>
        <charset val="134"/>
      </rPr>
      <t>净资产：</t>
    </r>
  </si>
  <si>
    <r>
      <rPr>
        <sz val="9"/>
        <rFont val="宋体"/>
        <family val="3"/>
        <charset val="134"/>
      </rPr>
      <t>无形资产：</t>
    </r>
  </si>
  <si>
    <r>
      <rPr>
        <sz val="9"/>
        <rFont val="宋体"/>
        <family val="3"/>
        <charset val="134"/>
      </rPr>
      <t>　非限定性净资产</t>
    </r>
  </si>
  <si>
    <r>
      <rPr>
        <sz val="9"/>
        <rFont val="宋体"/>
        <family val="3"/>
        <charset val="134"/>
      </rPr>
      <t>　无形资产</t>
    </r>
  </si>
  <si>
    <r>
      <rPr>
        <sz val="9"/>
        <rFont val="宋体"/>
        <family val="3"/>
        <charset val="134"/>
      </rPr>
      <t>　限定性净资产</t>
    </r>
  </si>
  <si>
    <r>
      <rPr>
        <sz val="9"/>
        <rFont val="宋体"/>
        <family val="3"/>
        <charset val="134"/>
      </rPr>
      <t>净资产合计</t>
    </r>
  </si>
  <si>
    <r>
      <rPr>
        <sz val="9"/>
        <rFont val="宋体"/>
        <family val="3"/>
        <charset val="134"/>
      </rPr>
      <t>受托代理资产：</t>
    </r>
  </si>
  <si>
    <r>
      <rPr>
        <sz val="9"/>
        <rFont val="宋体"/>
        <family val="3"/>
        <charset val="134"/>
      </rPr>
      <t>　受托代理资产</t>
    </r>
  </si>
  <si>
    <r>
      <rPr>
        <sz val="9"/>
        <rFont val="宋体"/>
        <family val="3"/>
        <charset val="134"/>
      </rPr>
      <t>资产合计</t>
    </r>
  </si>
  <si>
    <r>
      <rPr>
        <sz val="9"/>
        <rFont val="宋体"/>
        <family val="3"/>
        <charset val="134"/>
      </rPr>
      <t>负债和净资产总计</t>
    </r>
  </si>
  <si>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单位负责人：</t>
    </r>
    <r>
      <rPr>
        <sz val="10"/>
        <rFont val="Times New Roman"/>
        <family val="1"/>
      </rPr>
      <t xml:space="preserve">                                                                      </t>
    </r>
    <r>
      <rPr>
        <sz val="10"/>
        <rFont val="宋体"/>
        <family val="3"/>
        <charset val="134"/>
      </rPr>
      <t>复核：</t>
    </r>
    <r>
      <rPr>
        <sz val="10"/>
        <rFont val="Times New Roman"/>
        <family val="1"/>
      </rPr>
      <t xml:space="preserve">                                                              </t>
    </r>
    <r>
      <rPr>
        <sz val="10"/>
        <rFont val="宋体"/>
        <family val="3"/>
        <charset val="134"/>
      </rPr>
      <t>制表：</t>
    </r>
  </si>
  <si>
    <r>
      <rPr>
        <b/>
        <sz val="18"/>
        <rFont val="宋体"/>
        <family val="3"/>
        <charset val="134"/>
      </rPr>
      <t>业</t>
    </r>
    <r>
      <rPr>
        <b/>
        <sz val="18"/>
        <rFont val="Times New Roman"/>
        <family val="1"/>
      </rPr>
      <t xml:space="preserve"> </t>
    </r>
    <r>
      <rPr>
        <b/>
        <sz val="18"/>
        <rFont val="宋体"/>
        <family val="3"/>
        <charset val="134"/>
      </rPr>
      <t>务</t>
    </r>
    <r>
      <rPr>
        <b/>
        <sz val="18"/>
        <rFont val="Times New Roman"/>
        <family val="1"/>
      </rPr>
      <t xml:space="preserve"> </t>
    </r>
    <r>
      <rPr>
        <b/>
        <sz val="18"/>
        <rFont val="宋体"/>
        <family val="3"/>
        <charset val="134"/>
      </rPr>
      <t>活</t>
    </r>
    <r>
      <rPr>
        <b/>
        <sz val="18"/>
        <rFont val="Times New Roman"/>
        <family val="1"/>
      </rPr>
      <t xml:space="preserve"> </t>
    </r>
    <r>
      <rPr>
        <b/>
        <sz val="18"/>
        <rFont val="宋体"/>
        <family val="3"/>
        <charset val="134"/>
      </rPr>
      <t>动</t>
    </r>
    <r>
      <rPr>
        <b/>
        <sz val="18"/>
        <rFont val="Times New Roman"/>
        <family val="1"/>
      </rPr>
      <t xml:space="preserve"> </t>
    </r>
    <r>
      <rPr>
        <b/>
        <sz val="18"/>
        <rFont val="宋体"/>
        <family val="3"/>
        <charset val="134"/>
      </rPr>
      <t>表</t>
    </r>
  </si>
  <si>
    <r>
      <rPr>
        <sz val="10"/>
        <rFont val="宋体"/>
        <family val="3"/>
        <charset val="134"/>
      </rPr>
      <t>　　　　　</t>
    </r>
  </si>
  <si>
    <r>
      <rPr>
        <sz val="10"/>
        <rFont val="宋体"/>
        <family val="3"/>
        <charset val="134"/>
      </rPr>
      <t>　会民非</t>
    </r>
    <r>
      <rPr>
        <sz val="10"/>
        <rFont val="Times New Roman"/>
        <family val="1"/>
      </rPr>
      <t>02</t>
    </r>
    <r>
      <rPr>
        <sz val="10"/>
        <rFont val="宋体"/>
        <family val="3"/>
        <charset val="134"/>
      </rPr>
      <t>表</t>
    </r>
  </si>
  <si>
    <r>
      <rPr>
        <sz val="10"/>
        <rFont val="宋体"/>
        <family val="3"/>
        <charset val="134"/>
      </rPr>
      <t>　单位：元</t>
    </r>
  </si>
  <si>
    <r>
      <rPr>
        <sz val="10"/>
        <rFont val="宋体"/>
        <family val="3"/>
        <charset val="134"/>
      </rPr>
      <t>项</t>
    </r>
    <r>
      <rPr>
        <sz val="10"/>
        <rFont val="Times New Roman"/>
        <family val="1"/>
      </rPr>
      <t xml:space="preserve">   </t>
    </r>
    <r>
      <rPr>
        <sz val="10"/>
        <rFont val="宋体"/>
        <family val="3"/>
        <charset val="134"/>
      </rPr>
      <t>目</t>
    </r>
  </si>
  <si>
    <r>
      <rPr>
        <sz val="10"/>
        <rFont val="宋体"/>
        <family val="3"/>
        <charset val="134"/>
      </rPr>
      <t>行次</t>
    </r>
  </si>
  <si>
    <r>
      <rPr>
        <sz val="10"/>
        <rFont val="宋体"/>
        <family val="3"/>
        <charset val="134"/>
      </rPr>
      <t>上年数</t>
    </r>
  </si>
  <si>
    <r>
      <rPr>
        <sz val="10"/>
        <rFont val="宋体"/>
        <family val="3"/>
        <charset val="134"/>
      </rPr>
      <t>本年数</t>
    </r>
  </si>
  <si>
    <r>
      <rPr>
        <sz val="10"/>
        <rFont val="宋体"/>
        <family val="3"/>
        <charset val="134"/>
      </rPr>
      <t>非限定性</t>
    </r>
  </si>
  <si>
    <r>
      <rPr>
        <sz val="10"/>
        <rFont val="宋体"/>
        <family val="3"/>
        <charset val="134"/>
      </rPr>
      <t>限定性</t>
    </r>
  </si>
  <si>
    <r>
      <rPr>
        <sz val="10"/>
        <rFont val="宋体"/>
        <family val="3"/>
        <charset val="134"/>
      </rPr>
      <t>合计</t>
    </r>
  </si>
  <si>
    <r>
      <rPr>
        <sz val="9"/>
        <rFont val="宋体"/>
        <family val="3"/>
        <charset val="134"/>
      </rPr>
      <t>一、收入</t>
    </r>
  </si>
  <si>
    <t>其中：捐赠收入</t>
  </si>
  <si>
    <r>
      <rPr>
        <sz val="9"/>
        <rFont val="Times New Roman"/>
        <family val="1"/>
      </rPr>
      <t xml:space="preserve">            </t>
    </r>
    <r>
      <rPr>
        <sz val="9"/>
        <rFont val="宋体"/>
        <family val="3"/>
        <charset val="134"/>
      </rPr>
      <t>会费收入</t>
    </r>
  </si>
  <si>
    <t xml:space="preserve">      提供服务收入</t>
  </si>
  <si>
    <r>
      <rPr>
        <sz val="9"/>
        <rFont val="宋体"/>
        <family val="3"/>
        <charset val="134"/>
      </rPr>
      <t>　</t>
    </r>
    <r>
      <rPr>
        <sz val="9"/>
        <rFont val="Times New Roman"/>
        <family val="1"/>
      </rPr>
      <t xml:space="preserve">    </t>
    </r>
    <r>
      <rPr>
        <sz val="9"/>
        <rFont val="宋体"/>
        <family val="3"/>
        <charset val="134"/>
      </rPr>
      <t>　商品销售收入</t>
    </r>
  </si>
  <si>
    <r>
      <rPr>
        <sz val="9"/>
        <rFont val="Times New Roman"/>
        <family val="1"/>
      </rPr>
      <t xml:space="preserve">  </t>
    </r>
    <r>
      <rPr>
        <sz val="9"/>
        <rFont val="宋体"/>
        <family val="3"/>
        <charset val="134"/>
      </rPr>
      <t>　</t>
    </r>
    <r>
      <rPr>
        <sz val="9"/>
        <rFont val="Times New Roman"/>
        <family val="1"/>
      </rPr>
      <t xml:space="preserve">  </t>
    </r>
    <r>
      <rPr>
        <sz val="9"/>
        <rFont val="宋体"/>
        <family val="3"/>
        <charset val="134"/>
      </rPr>
      <t>　政府补助收入</t>
    </r>
  </si>
  <si>
    <r>
      <rPr>
        <sz val="9"/>
        <rFont val="Times New Roman"/>
        <family val="1"/>
      </rPr>
      <t xml:space="preserve">            </t>
    </r>
    <r>
      <rPr>
        <sz val="9"/>
        <rFont val="宋体"/>
        <family val="3"/>
        <charset val="134"/>
      </rPr>
      <t>投资收益</t>
    </r>
  </si>
  <si>
    <r>
      <rPr>
        <sz val="9"/>
        <rFont val="Times New Roman"/>
        <family val="1"/>
      </rPr>
      <t xml:space="preserve">            </t>
    </r>
    <r>
      <rPr>
        <sz val="9"/>
        <rFont val="宋体"/>
        <family val="3"/>
        <charset val="134"/>
      </rPr>
      <t>其他收入</t>
    </r>
  </si>
  <si>
    <r>
      <rPr>
        <sz val="9"/>
        <rFont val="宋体"/>
        <family val="3"/>
        <charset val="134"/>
      </rPr>
      <t>收入合计</t>
    </r>
  </si>
  <si>
    <r>
      <rPr>
        <sz val="9"/>
        <rFont val="宋体"/>
        <family val="3"/>
        <charset val="134"/>
      </rPr>
      <t>二、费用</t>
    </r>
  </si>
  <si>
    <t>（一）业务活动成本</t>
  </si>
  <si>
    <t>其中：捐赠项目成本</t>
  </si>
  <si>
    <r>
      <rPr>
        <sz val="9"/>
        <rFont val="Times New Roman"/>
        <family val="1"/>
      </rPr>
      <t xml:space="preserve">            </t>
    </r>
    <r>
      <rPr>
        <sz val="9"/>
        <rFont val="宋体"/>
        <family val="3"/>
        <charset val="134"/>
      </rPr>
      <t>提供服务成本</t>
    </r>
  </si>
  <si>
    <r>
      <rPr>
        <sz val="9"/>
        <rFont val="Times New Roman"/>
        <family val="1"/>
      </rPr>
      <t xml:space="preserve">            </t>
    </r>
    <r>
      <rPr>
        <sz val="9"/>
        <rFont val="宋体"/>
        <family val="3"/>
        <charset val="134"/>
      </rPr>
      <t>商品销售成本</t>
    </r>
  </si>
  <si>
    <r>
      <rPr>
        <sz val="9"/>
        <rFont val="Times New Roman"/>
        <family val="1"/>
      </rPr>
      <t xml:space="preserve">            </t>
    </r>
    <r>
      <rPr>
        <sz val="9"/>
        <rFont val="宋体"/>
        <family val="3"/>
        <charset val="134"/>
      </rPr>
      <t>政府补助成本</t>
    </r>
  </si>
  <si>
    <r>
      <rPr>
        <sz val="9"/>
        <rFont val="Times New Roman"/>
        <family val="1"/>
      </rPr>
      <t xml:space="preserve">            </t>
    </r>
    <r>
      <rPr>
        <sz val="9"/>
        <rFont val="宋体"/>
        <family val="3"/>
        <charset val="134"/>
      </rPr>
      <t>税金及附加</t>
    </r>
  </si>
  <si>
    <t>（二）管理费用</t>
  </si>
  <si>
    <t>（三）筹资费用</t>
  </si>
  <si>
    <t>（四）其他费用</t>
  </si>
  <si>
    <t xml:space="preserve"> </t>
  </si>
  <si>
    <r>
      <rPr>
        <sz val="9"/>
        <rFont val="宋体"/>
        <family val="3"/>
        <charset val="134"/>
      </rPr>
      <t>费用合计</t>
    </r>
  </si>
  <si>
    <r>
      <rPr>
        <sz val="9"/>
        <rFont val="宋体"/>
        <family val="3"/>
        <charset val="134"/>
      </rPr>
      <t>三、限定性净资产转为非限定性净资产</t>
    </r>
  </si>
  <si>
    <r>
      <rPr>
        <sz val="9"/>
        <rFont val="宋体"/>
        <family val="3"/>
        <charset val="134"/>
      </rPr>
      <t>四、净资产变动额（若为净资产减少额，以</t>
    </r>
    <r>
      <rPr>
        <sz val="9"/>
        <rFont val="Times New Roman"/>
        <family val="1"/>
      </rPr>
      <t>“-”</t>
    </r>
    <r>
      <rPr>
        <sz val="9"/>
        <rFont val="宋体"/>
        <family val="3"/>
        <charset val="134"/>
      </rPr>
      <t>号填列）</t>
    </r>
  </si>
  <si>
    <r>
      <rPr>
        <b/>
        <sz val="18"/>
        <rFont val="宋体"/>
        <family val="3"/>
        <charset val="134"/>
      </rPr>
      <t>现</t>
    </r>
    <r>
      <rPr>
        <b/>
        <sz val="18"/>
        <rFont val="Times New Roman"/>
        <family val="1"/>
      </rPr>
      <t xml:space="preserve"> </t>
    </r>
    <r>
      <rPr>
        <b/>
        <sz val="18"/>
        <rFont val="宋体"/>
        <family val="3"/>
        <charset val="134"/>
      </rPr>
      <t>金</t>
    </r>
    <r>
      <rPr>
        <b/>
        <sz val="18"/>
        <rFont val="Times New Roman"/>
        <family val="1"/>
      </rPr>
      <t xml:space="preserve"> </t>
    </r>
    <r>
      <rPr>
        <b/>
        <sz val="18"/>
        <rFont val="宋体"/>
        <family val="3"/>
        <charset val="134"/>
      </rPr>
      <t>流</t>
    </r>
    <r>
      <rPr>
        <b/>
        <sz val="18"/>
        <rFont val="Times New Roman"/>
        <family val="1"/>
      </rPr>
      <t xml:space="preserve"> </t>
    </r>
    <r>
      <rPr>
        <b/>
        <sz val="18"/>
        <rFont val="宋体"/>
        <family val="3"/>
        <charset val="134"/>
      </rPr>
      <t>量</t>
    </r>
    <r>
      <rPr>
        <b/>
        <sz val="18"/>
        <rFont val="Times New Roman"/>
        <family val="1"/>
      </rPr>
      <t xml:space="preserve"> </t>
    </r>
    <r>
      <rPr>
        <b/>
        <sz val="18"/>
        <rFont val="宋体"/>
        <family val="3"/>
        <charset val="134"/>
      </rPr>
      <t>表</t>
    </r>
  </si>
  <si>
    <r>
      <rPr>
        <sz val="10"/>
        <rFont val="宋体"/>
        <family val="3"/>
        <charset val="134"/>
      </rPr>
      <t>会民非</t>
    </r>
    <r>
      <rPr>
        <sz val="10"/>
        <rFont val="Times New Roman"/>
        <family val="1"/>
      </rPr>
      <t>03</t>
    </r>
    <r>
      <rPr>
        <sz val="10"/>
        <rFont val="宋体"/>
        <family val="3"/>
        <charset val="134"/>
      </rPr>
      <t>表</t>
    </r>
  </si>
  <si>
    <r>
      <rPr>
        <sz val="10"/>
        <rFont val="宋体"/>
        <family val="3"/>
        <charset val="134"/>
      </rPr>
      <t>项</t>
    </r>
    <r>
      <rPr>
        <sz val="10"/>
        <rFont val="Times New Roman"/>
        <family val="1"/>
      </rPr>
      <t xml:space="preserve">            </t>
    </r>
    <r>
      <rPr>
        <sz val="10"/>
        <rFont val="宋体"/>
        <family val="3"/>
        <charset val="134"/>
      </rPr>
      <t>目</t>
    </r>
  </si>
  <si>
    <t>上年数</t>
  </si>
  <si>
    <t>本年数</t>
  </si>
  <si>
    <r>
      <rPr>
        <sz val="9"/>
        <rFont val="宋体"/>
        <family val="3"/>
        <charset val="134"/>
      </rPr>
      <t>一、业务活动产生的现金流量：</t>
    </r>
  </si>
  <si>
    <r>
      <rPr>
        <sz val="9"/>
        <rFont val="宋体"/>
        <family val="3"/>
        <charset val="134"/>
      </rPr>
      <t>接受捐赠收到的现金</t>
    </r>
  </si>
  <si>
    <r>
      <rPr>
        <sz val="9"/>
        <rFont val="宋体"/>
        <family val="3"/>
        <charset val="134"/>
      </rPr>
      <t>收到会费收到的现金</t>
    </r>
  </si>
  <si>
    <r>
      <rPr>
        <sz val="9"/>
        <rFont val="宋体"/>
        <family val="3"/>
        <charset val="134"/>
      </rPr>
      <t>提供服务收到的现金</t>
    </r>
  </si>
  <si>
    <r>
      <rPr>
        <sz val="9"/>
        <rFont val="宋体"/>
        <family val="3"/>
        <charset val="134"/>
      </rPr>
      <t>销售商品收到的现金</t>
    </r>
  </si>
  <si>
    <r>
      <rPr>
        <sz val="9"/>
        <rFont val="宋体"/>
        <family val="3"/>
        <charset val="134"/>
      </rPr>
      <t>政府补助收到的现金</t>
    </r>
  </si>
  <si>
    <r>
      <rPr>
        <sz val="9"/>
        <rFont val="宋体"/>
        <family val="3"/>
        <charset val="134"/>
      </rPr>
      <t>收到的其他与业务活动有关的现金</t>
    </r>
  </si>
  <si>
    <r>
      <rPr>
        <sz val="9"/>
        <rFont val="宋体"/>
        <family val="3"/>
        <charset val="134"/>
      </rPr>
      <t>现金流入小计</t>
    </r>
  </si>
  <si>
    <r>
      <rPr>
        <sz val="9"/>
        <rFont val="宋体"/>
        <family val="3"/>
        <charset val="134"/>
      </rPr>
      <t>提供捐赠或者资助支付的现金</t>
    </r>
  </si>
  <si>
    <r>
      <rPr>
        <sz val="9"/>
        <rFont val="宋体"/>
        <family val="3"/>
        <charset val="134"/>
      </rPr>
      <t>支付给员工以及为员工支付的现金</t>
    </r>
  </si>
  <si>
    <r>
      <rPr>
        <sz val="9"/>
        <rFont val="宋体"/>
        <family val="3"/>
        <charset val="134"/>
      </rPr>
      <t>购买商品接受劳务支付的现金</t>
    </r>
  </si>
  <si>
    <r>
      <rPr>
        <sz val="9"/>
        <rFont val="宋体"/>
        <family val="3"/>
        <charset val="134"/>
      </rPr>
      <t>支付的其他与业务活动有关的现金</t>
    </r>
  </si>
  <si>
    <r>
      <rPr>
        <sz val="9"/>
        <rFont val="宋体"/>
        <family val="3"/>
        <charset val="134"/>
      </rPr>
      <t>现金流出小计</t>
    </r>
  </si>
  <si>
    <r>
      <rPr>
        <sz val="9"/>
        <rFont val="宋体"/>
        <family val="3"/>
        <charset val="134"/>
      </rPr>
      <t>业务活动产生的现金净流量</t>
    </r>
  </si>
  <si>
    <r>
      <rPr>
        <sz val="9"/>
        <rFont val="宋体"/>
        <family val="3"/>
        <charset val="134"/>
      </rPr>
      <t>二、投资活动产生的现金净流量</t>
    </r>
  </si>
  <si>
    <r>
      <rPr>
        <sz val="9"/>
        <rFont val="宋体"/>
        <family val="3"/>
        <charset val="134"/>
      </rPr>
      <t>收回投资所收到的现金</t>
    </r>
  </si>
  <si>
    <r>
      <rPr>
        <sz val="9"/>
        <rFont val="宋体"/>
        <family val="3"/>
        <charset val="134"/>
      </rPr>
      <t>取得投资收益所收的现金</t>
    </r>
  </si>
  <si>
    <r>
      <rPr>
        <sz val="9"/>
        <rFont val="宋体"/>
        <family val="3"/>
        <charset val="134"/>
      </rPr>
      <t>处置固定资产和无形资产所收回的现金</t>
    </r>
  </si>
  <si>
    <r>
      <rPr>
        <sz val="9"/>
        <rFont val="宋体"/>
        <family val="3"/>
        <charset val="134"/>
      </rPr>
      <t>收到的其他与投资活动有关的现金</t>
    </r>
  </si>
  <si>
    <r>
      <rPr>
        <sz val="9"/>
        <rFont val="宋体"/>
        <family val="3"/>
        <charset val="134"/>
      </rPr>
      <t>购建固定资产和无形资产所支付的现金</t>
    </r>
  </si>
  <si>
    <r>
      <rPr>
        <sz val="9"/>
        <rFont val="宋体"/>
        <family val="3"/>
        <charset val="134"/>
      </rPr>
      <t>对外投资所支付的现金</t>
    </r>
    <r>
      <rPr>
        <sz val="9"/>
        <rFont val="Times New Roman"/>
        <family val="1"/>
      </rPr>
      <t xml:space="preserve"> </t>
    </r>
  </si>
  <si>
    <r>
      <rPr>
        <sz val="9"/>
        <rFont val="宋体"/>
        <family val="3"/>
        <charset val="134"/>
      </rPr>
      <t>支付的其他与投资活动有关的现金</t>
    </r>
  </si>
  <si>
    <r>
      <rPr>
        <sz val="9"/>
        <rFont val="宋体"/>
        <family val="3"/>
        <charset val="134"/>
      </rPr>
      <t>投资活动产生的现金流量净额</t>
    </r>
  </si>
  <si>
    <r>
      <rPr>
        <sz val="9"/>
        <rFont val="宋体"/>
        <family val="3"/>
        <charset val="134"/>
      </rPr>
      <t>三、筹资活动产生的现金流量</t>
    </r>
  </si>
  <si>
    <r>
      <rPr>
        <sz val="9"/>
        <rFont val="宋体"/>
        <family val="3"/>
        <charset val="134"/>
      </rPr>
      <t>借款所收到的现金</t>
    </r>
  </si>
  <si>
    <r>
      <rPr>
        <sz val="9"/>
        <rFont val="宋体"/>
        <family val="3"/>
        <charset val="134"/>
      </rPr>
      <t>收到的其他与筹资活动有关的现金</t>
    </r>
  </si>
  <si>
    <r>
      <rPr>
        <sz val="9"/>
        <rFont val="宋体"/>
        <family val="3"/>
        <charset val="134"/>
      </rPr>
      <t>偿还借款所支付的现金</t>
    </r>
  </si>
  <si>
    <r>
      <rPr>
        <sz val="9"/>
        <rFont val="宋体"/>
        <family val="3"/>
        <charset val="134"/>
      </rPr>
      <t>偿付利息所支付的现金</t>
    </r>
  </si>
  <si>
    <r>
      <rPr>
        <sz val="9"/>
        <rFont val="宋体"/>
        <family val="3"/>
        <charset val="134"/>
      </rPr>
      <t>支付的其他与筹资活动有关的现金</t>
    </r>
  </si>
  <si>
    <r>
      <rPr>
        <sz val="9"/>
        <rFont val="宋体"/>
        <family val="3"/>
        <charset val="134"/>
      </rPr>
      <t>筹资活动产生的现金流量净额</t>
    </r>
  </si>
  <si>
    <r>
      <rPr>
        <sz val="9"/>
        <rFont val="宋体"/>
        <family val="3"/>
        <charset val="134"/>
      </rPr>
      <t>四、汇率变动对现金的影响</t>
    </r>
  </si>
  <si>
    <r>
      <rPr>
        <sz val="9"/>
        <rFont val="宋体"/>
        <family val="3"/>
        <charset val="134"/>
      </rPr>
      <t>五、现金及现金等价物净增加额</t>
    </r>
  </si>
  <si>
    <r>
      <t>编制单位：北京中央美术学院教育发展基金会</t>
    </r>
    <r>
      <rPr>
        <sz val="10"/>
        <rFont val="Times New Roman"/>
        <family val="1"/>
      </rPr>
      <t xml:space="preserve">                    2015</t>
    </r>
    <r>
      <rPr>
        <sz val="10"/>
        <rFont val="宋体"/>
        <family val="3"/>
        <charset val="134"/>
      </rPr>
      <t>年度</t>
    </r>
    <phoneticPr fontId="8" type="noConversion"/>
  </si>
  <si>
    <t>单位：元</t>
  </si>
  <si>
    <r>
      <rPr>
        <sz val="10"/>
        <rFont val="宋体"/>
        <family val="3"/>
        <charset val="134"/>
      </rPr>
      <t>编制单位：北京中央美术学院教育发展基金会</t>
    </r>
    <r>
      <rPr>
        <sz val="10"/>
        <rFont val="Times New Roman"/>
        <family val="1"/>
      </rPr>
      <t xml:space="preserve">            2015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 xml:space="preserve">                                   </t>
    </r>
    <phoneticPr fontId="8" type="noConversion"/>
  </si>
  <si>
    <r>
      <t xml:space="preserve">    </t>
    </r>
    <r>
      <rPr>
        <sz val="10"/>
        <rFont val="宋体"/>
        <family val="3"/>
        <charset val="134"/>
      </rPr>
      <t>单位负责人：</t>
    </r>
    <r>
      <rPr>
        <sz val="10"/>
        <rFont val="Times New Roman"/>
        <family val="1"/>
      </rPr>
      <t xml:space="preserve">                       </t>
    </r>
    <r>
      <rPr>
        <sz val="10"/>
        <rFont val="宋体"/>
        <family val="3"/>
        <charset val="134"/>
      </rPr>
      <t>复核：</t>
    </r>
    <r>
      <rPr>
        <sz val="10"/>
        <rFont val="Times New Roman"/>
        <family val="1"/>
      </rPr>
      <t xml:space="preserve">                                            </t>
    </r>
    <r>
      <rPr>
        <sz val="10"/>
        <rFont val="宋体"/>
        <family val="3"/>
        <charset val="134"/>
      </rPr>
      <t>制表：</t>
    </r>
    <phoneticPr fontId="8" type="noConversion"/>
  </si>
  <si>
    <t>本年结余+上年结余净资产=</t>
    <phoneticPr fontId="8" type="noConversion"/>
  </si>
  <si>
    <t>净资产无差异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</si>
</sst>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6" formatCode="_ * #,##0.000_ ;_ * \-#,##0.000_ ;_ * &quot;-&quot;???_ ;_ @_ "/>
    <numFmt numFmtId="177" formatCode="yyyy&quot;年&quot;m&quot;月&quot;d&quot;日&quot;;@"/>
    <numFmt numFmtId="178" formatCode="[$-F800]dddd\,\ mmmm\ dd\,\ yyyy"/>
    <numFmt numFmtId="179" formatCode="#,##0.00_ "/>
  </numFmts>
  <fonts count="15" x14ac:knownFonts="1">
    <font>
      <sz val="12"/>
      <name val="宋体"/>
      <charset val="134"/>
    </font>
    <font>
      <sz val="9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b/>
      <sz val="10"/>
      <name val="Times New Roman"/>
      <family val="1"/>
    </font>
    <font>
      <sz val="10"/>
      <name val="宋体"/>
      <family val="3"/>
      <charset val="134"/>
    </font>
    <font>
      <sz val="10"/>
      <color indexed="8"/>
      <name val="Times New Roman"/>
      <family val="1"/>
    </font>
    <font>
      <sz val="12"/>
      <name val="Times New Roman"/>
      <family val="1"/>
    </font>
    <font>
      <sz val="9"/>
      <name val="宋体"/>
      <family val="3"/>
      <charset val="134"/>
    </font>
    <font>
      <sz val="9"/>
      <color indexed="10"/>
      <name val="Times New Roman"/>
      <family val="1"/>
    </font>
    <font>
      <sz val="9"/>
      <name val="Times New Roman"/>
      <family val="1"/>
    </font>
    <font>
      <sz val="9"/>
      <color indexed="8"/>
      <name val="Calibri"/>
      <family val="2"/>
    </font>
    <font>
      <b/>
      <sz val="18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1" fillId="0" borderId="0" applyFont="0" applyFill="0" applyBorder="0" applyAlignment="0" applyProtection="0"/>
    <xf numFmtId="0" fontId="10" fillId="0" borderId="0">
      <alignment vertical="center"/>
    </xf>
  </cellStyleXfs>
  <cellXfs count="10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3" fontId="2" fillId="0" borderId="10" xfId="0" applyNumberFormat="1" applyFont="1" applyBorder="1" applyAlignment="1">
      <alignment horizontal="center" vertical="center"/>
    </xf>
    <xf numFmtId="43" fontId="2" fillId="2" borderId="10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43" fontId="6" fillId="0" borderId="10" xfId="0" applyNumberFormat="1" applyFont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 shrinkToFit="1"/>
    </xf>
    <xf numFmtId="0" fontId="1" fillId="2" borderId="7" xfId="0" applyFont="1" applyFill="1" applyBorder="1" applyAlignment="1">
      <alignment horizontal="left" vertical="center" shrinkToFit="1"/>
    </xf>
    <xf numFmtId="43" fontId="2" fillId="0" borderId="10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1" xfId="0" applyFont="1" applyBorder="1" applyAlignment="1">
      <alignment vertical="center" shrinkToFit="1"/>
    </xf>
    <xf numFmtId="0" fontId="1" fillId="0" borderId="12" xfId="0" applyFont="1" applyBorder="1" applyAlignment="1">
      <alignment horizontal="center" vertical="center"/>
    </xf>
    <xf numFmtId="43" fontId="2" fillId="2" borderId="14" xfId="0" applyNumberFormat="1" applyFont="1" applyFill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3" fontId="7" fillId="0" borderId="0" xfId="1" applyFont="1" applyBorder="1" applyAlignment="1">
      <alignment vertical="center"/>
    </xf>
    <xf numFmtId="43" fontId="7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Border="1" applyAlignment="1">
      <alignment vertical="center"/>
    </xf>
    <xf numFmtId="43" fontId="2" fillId="0" borderId="0" xfId="1" applyFont="1" applyAlignment="1">
      <alignment vertical="center"/>
    </xf>
    <xf numFmtId="43" fontId="2" fillId="0" borderId="0" xfId="1" applyFont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3" fontId="2" fillId="0" borderId="8" xfId="1" applyFont="1" applyBorder="1" applyAlignment="1">
      <alignment horizontal="center" vertical="center"/>
    </xf>
    <xf numFmtId="43" fontId="2" fillId="0" borderId="10" xfId="1" applyFont="1" applyBorder="1" applyAlignment="1">
      <alignment horizontal="center" vertical="center"/>
    </xf>
    <xf numFmtId="43" fontId="2" fillId="0" borderId="8" xfId="1" applyFont="1" applyBorder="1" applyAlignment="1">
      <alignment vertical="center"/>
    </xf>
    <xf numFmtId="43" fontId="2" fillId="0" borderId="10" xfId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/>
    </xf>
    <xf numFmtId="43" fontId="2" fillId="0" borderId="8" xfId="1" applyFont="1" applyFill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43" fontId="2" fillId="0" borderId="12" xfId="1" applyFont="1" applyBorder="1" applyAlignment="1">
      <alignment vertical="center"/>
    </xf>
    <xf numFmtId="43" fontId="2" fillId="0" borderId="14" xfId="1" applyFont="1" applyBorder="1" applyAlignment="1">
      <alignment vertical="center"/>
    </xf>
    <xf numFmtId="43" fontId="1" fillId="0" borderId="0" xfId="1" applyFont="1" applyAlignment="1">
      <alignment vertical="center"/>
    </xf>
    <xf numFmtId="43" fontId="1" fillId="0" borderId="0" xfId="0" applyNumberFormat="1" applyFont="1" applyAlignment="1">
      <alignment vertical="center"/>
    </xf>
    <xf numFmtId="10" fontId="1" fillId="0" borderId="0" xfId="2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 applyProtection="1">
      <alignment vertical="center"/>
    </xf>
    <xf numFmtId="4" fontId="2" fillId="0" borderId="2" xfId="0" applyNumberFormat="1" applyFont="1" applyBorder="1" applyAlignment="1" applyProtection="1">
      <alignment horizontal="center" vertical="center"/>
    </xf>
    <xf numFmtId="177" fontId="2" fillId="0" borderId="2" xfId="0" applyNumberFormat="1" applyFont="1" applyBorder="1" applyAlignment="1" applyProtection="1">
      <alignment vertical="center"/>
    </xf>
    <xf numFmtId="178" fontId="2" fillId="0" borderId="2" xfId="0" applyNumberFormat="1" applyFont="1" applyBorder="1" applyAlignment="1" applyProtection="1">
      <alignment vertical="center"/>
    </xf>
    <xf numFmtId="4" fontId="2" fillId="0" borderId="0" xfId="0" applyNumberFormat="1" applyFont="1" applyBorder="1" applyAlignment="1" applyProtection="1">
      <alignment horizontal="right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center" vertical="center"/>
    </xf>
    <xf numFmtId="4" fontId="2" fillId="0" borderId="6" xfId="0" applyNumberFormat="1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horizontal="center" vertical="center"/>
    </xf>
    <xf numFmtId="43" fontId="2" fillId="2" borderId="8" xfId="1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3" fontId="2" fillId="2" borderId="8" xfId="1" applyFont="1" applyFill="1" applyBorder="1" applyAlignment="1" applyProtection="1">
      <alignment vertical="center"/>
      <protection locked="0"/>
    </xf>
    <xf numFmtId="43" fontId="2" fillId="2" borderId="10" xfId="1" applyFont="1" applyFill="1" applyBorder="1" applyAlignment="1" applyProtection="1">
      <alignment vertical="center"/>
      <protection locked="0"/>
    </xf>
    <xf numFmtId="0" fontId="1" fillId="2" borderId="7" xfId="0" applyFont="1" applyFill="1" applyBorder="1" applyAlignment="1" applyProtection="1">
      <alignment horizontal="left" vertical="center"/>
    </xf>
    <xf numFmtId="43" fontId="2" fillId="0" borderId="8" xfId="1" applyFont="1" applyFill="1" applyBorder="1" applyAlignment="1" applyProtection="1">
      <alignment vertical="center"/>
    </xf>
    <xf numFmtId="43" fontId="2" fillId="0" borderId="10" xfId="1" applyFont="1" applyFill="1" applyBorder="1" applyAlignment="1" applyProtection="1">
      <alignment vertical="center"/>
    </xf>
    <xf numFmtId="43" fontId="2" fillId="2" borderId="10" xfId="1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horizontal="left" vertical="center"/>
    </xf>
    <xf numFmtId="0" fontId="9" fillId="2" borderId="7" xfId="0" applyFont="1" applyFill="1" applyBorder="1" applyAlignment="1" applyProtection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43" fontId="2" fillId="0" borderId="12" xfId="1" applyFont="1" applyFill="1" applyBorder="1" applyAlignment="1" applyProtection="1">
      <alignment vertical="center"/>
      <protection locked="0"/>
    </xf>
    <xf numFmtId="43" fontId="2" fillId="0" borderId="14" xfId="1" applyFont="1" applyFill="1" applyBorder="1" applyAlignment="1" applyProtection="1">
      <alignment vertical="center"/>
      <protection locked="0"/>
    </xf>
    <xf numFmtId="43" fontId="1" fillId="0" borderId="9" xfId="0" applyNumberFormat="1" applyFont="1" applyBorder="1" applyAlignment="1">
      <alignment horizontal="center" vertical="center"/>
    </xf>
    <xf numFmtId="179" fontId="1" fillId="0" borderId="1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43" fontId="13" fillId="0" borderId="0" xfId="1" applyFont="1" applyAlignment="1">
      <alignment vertical="center"/>
    </xf>
    <xf numFmtId="43" fontId="14" fillId="0" borderId="0" xfId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43" fontId="2" fillId="0" borderId="4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6">
    <cellStyle name="百分比" xfId="2" builtinId="5"/>
    <cellStyle name="常规" xfId="0" builtinId="0"/>
    <cellStyle name="常规 2" xfId="5"/>
    <cellStyle name="常规 6" xfId="3"/>
    <cellStyle name="千位分隔" xfId="1" builtinId="3"/>
    <cellStyle name="千位分隔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view="pageBreakPreview" topLeftCell="A20" zoomScaleNormal="100" zoomScaleSheetLayoutView="100" workbookViewId="0">
      <selection activeCell="K33" sqref="K33"/>
    </sheetView>
  </sheetViews>
  <sheetFormatPr defaultColWidth="9" defaultRowHeight="12" x14ac:dyDescent="0.15"/>
  <cols>
    <col min="1" max="1" width="20.875" style="1" customWidth="1"/>
    <col min="2" max="2" width="4.5" style="1" customWidth="1"/>
    <col min="3" max="4" width="11.625" style="1" customWidth="1"/>
    <col min="5" max="5" width="18.375" style="1" customWidth="1"/>
    <col min="6" max="6" width="4" style="1" customWidth="1"/>
    <col min="7" max="7" width="11.375" style="1" customWidth="1"/>
    <col min="8" max="8" width="11.625" style="1" customWidth="1"/>
    <col min="9" max="16384" width="9" style="1"/>
  </cols>
  <sheetData>
    <row r="1" spans="1:8" ht="30.75" customHeight="1" x14ac:dyDescent="0.15">
      <c r="A1" s="92" t="s">
        <v>0</v>
      </c>
      <c r="B1" s="92"/>
      <c r="C1" s="92"/>
      <c r="D1" s="92"/>
      <c r="E1" s="92"/>
      <c r="F1" s="92"/>
      <c r="G1" s="92"/>
      <c r="H1" s="92"/>
    </row>
    <row r="2" spans="1:8" s="2" customFormat="1" ht="17.100000000000001" customHeight="1" x14ac:dyDescent="0.15">
      <c r="A2" s="55"/>
      <c r="B2" s="56"/>
      <c r="C2" s="93"/>
      <c r="D2" s="93"/>
      <c r="E2" s="93"/>
      <c r="F2" s="93"/>
      <c r="G2" s="56"/>
      <c r="H2" s="57" t="s">
        <v>1</v>
      </c>
    </row>
    <row r="3" spans="1:8" s="2" customFormat="1" ht="17.25" customHeight="1" x14ac:dyDescent="0.15">
      <c r="A3" s="58" t="s">
        <v>2</v>
      </c>
      <c r="B3" s="59"/>
      <c r="C3" s="60"/>
      <c r="D3" s="60"/>
      <c r="E3" s="60"/>
      <c r="F3" s="61"/>
      <c r="G3" s="59"/>
      <c r="H3" s="62" t="s">
        <v>3</v>
      </c>
    </row>
    <row r="4" spans="1:8" s="33" customFormat="1" ht="20.100000000000001" customHeight="1" x14ac:dyDescent="0.15">
      <c r="A4" s="63" t="s">
        <v>4</v>
      </c>
      <c r="B4" s="64" t="s">
        <v>5</v>
      </c>
      <c r="C4" s="65" t="s">
        <v>6</v>
      </c>
      <c r="D4" s="65" t="s">
        <v>7</v>
      </c>
      <c r="E4" s="64" t="s">
        <v>8</v>
      </c>
      <c r="F4" s="64" t="s">
        <v>5</v>
      </c>
      <c r="G4" s="65" t="s">
        <v>6</v>
      </c>
      <c r="H4" s="66" t="s">
        <v>7</v>
      </c>
    </row>
    <row r="5" spans="1:8" ht="20.100000000000001" customHeight="1" x14ac:dyDescent="0.15">
      <c r="A5" s="67" t="s">
        <v>9</v>
      </c>
      <c r="B5" s="68"/>
      <c r="C5" s="69"/>
      <c r="D5" s="69"/>
      <c r="E5" s="70" t="s">
        <v>10</v>
      </c>
      <c r="F5" s="68"/>
      <c r="G5" s="71"/>
      <c r="H5" s="72"/>
    </row>
    <row r="6" spans="1:8" ht="20.100000000000001" customHeight="1" x14ac:dyDescent="0.15">
      <c r="A6" s="73" t="s">
        <v>11</v>
      </c>
      <c r="B6" s="68">
        <v>1</v>
      </c>
      <c r="C6" s="71">
        <v>6326733.8399999999</v>
      </c>
      <c r="D6" s="71">
        <v>59542958.960000001</v>
      </c>
      <c r="E6" s="70" t="s">
        <v>12</v>
      </c>
      <c r="F6" s="68">
        <v>61</v>
      </c>
      <c r="G6" s="71"/>
      <c r="H6" s="72"/>
    </row>
    <row r="7" spans="1:8" ht="20.100000000000001" customHeight="1" x14ac:dyDescent="0.15">
      <c r="A7" s="67" t="s">
        <v>13</v>
      </c>
      <c r="B7" s="68">
        <v>2</v>
      </c>
      <c r="C7" s="71"/>
      <c r="D7" s="71"/>
      <c r="E7" s="70" t="s">
        <v>14</v>
      </c>
      <c r="F7" s="68">
        <v>62</v>
      </c>
      <c r="G7" s="71">
        <v>12295</v>
      </c>
      <c r="H7" s="72"/>
    </row>
    <row r="8" spans="1:8" ht="20.100000000000001" customHeight="1" x14ac:dyDescent="0.15">
      <c r="A8" s="67" t="s">
        <v>15</v>
      </c>
      <c r="B8" s="68">
        <v>3</v>
      </c>
      <c r="C8" s="71">
        <v>4000</v>
      </c>
      <c r="D8" s="71"/>
      <c r="E8" s="70" t="s">
        <v>16</v>
      </c>
      <c r="F8" s="68">
        <v>63</v>
      </c>
      <c r="G8" s="74"/>
      <c r="H8" s="75"/>
    </row>
    <row r="9" spans="1:8" ht="20.100000000000001" customHeight="1" x14ac:dyDescent="0.15">
      <c r="A9" s="73" t="s">
        <v>17</v>
      </c>
      <c r="B9" s="68">
        <v>4</v>
      </c>
      <c r="C9" s="71"/>
      <c r="D9" s="71"/>
      <c r="E9" s="70" t="s">
        <v>18</v>
      </c>
      <c r="F9" s="68">
        <v>65</v>
      </c>
      <c r="G9" s="69"/>
      <c r="H9" s="76"/>
    </row>
    <row r="10" spans="1:8" ht="20.100000000000001" customHeight="1" x14ac:dyDescent="0.15">
      <c r="A10" s="67" t="s">
        <v>19</v>
      </c>
      <c r="B10" s="68">
        <v>8</v>
      </c>
      <c r="C10" s="71"/>
      <c r="D10" s="71"/>
      <c r="E10" s="70" t="s">
        <v>20</v>
      </c>
      <c r="F10" s="68">
        <v>66</v>
      </c>
      <c r="G10" s="71"/>
      <c r="H10" s="72"/>
    </row>
    <row r="11" spans="1:8" ht="20.100000000000001" customHeight="1" x14ac:dyDescent="0.15">
      <c r="A11" s="67" t="s">
        <v>21</v>
      </c>
      <c r="B11" s="68">
        <v>9</v>
      </c>
      <c r="C11" s="71"/>
      <c r="D11" s="71"/>
      <c r="E11" s="70" t="s">
        <v>22</v>
      </c>
      <c r="F11" s="68">
        <v>71</v>
      </c>
      <c r="G11" s="71"/>
      <c r="H11" s="72"/>
    </row>
    <row r="12" spans="1:8" ht="20.100000000000001" customHeight="1" x14ac:dyDescent="0.15">
      <c r="A12" s="67" t="s">
        <v>23</v>
      </c>
      <c r="B12" s="68">
        <v>15</v>
      </c>
      <c r="C12" s="71"/>
      <c r="D12" s="71"/>
      <c r="E12" s="70" t="s">
        <v>24</v>
      </c>
      <c r="F12" s="68">
        <v>72</v>
      </c>
      <c r="G12" s="71"/>
      <c r="H12" s="72"/>
    </row>
    <row r="13" spans="1:8" ht="20.100000000000001" customHeight="1" x14ac:dyDescent="0.15">
      <c r="A13" s="67" t="s">
        <v>25</v>
      </c>
      <c r="B13" s="68">
        <v>18</v>
      </c>
      <c r="C13" s="71"/>
      <c r="D13" s="71"/>
      <c r="E13" s="70" t="s">
        <v>26</v>
      </c>
      <c r="F13" s="68">
        <v>74</v>
      </c>
      <c r="G13" s="71"/>
      <c r="H13" s="72"/>
    </row>
    <row r="14" spans="1:8" ht="20.100000000000001" customHeight="1" x14ac:dyDescent="0.15">
      <c r="A14" s="77" t="s">
        <v>27</v>
      </c>
      <c r="B14" s="68">
        <v>20</v>
      </c>
      <c r="C14" s="71">
        <f>SUM(C6:C13)</f>
        <v>6330733.8399999999</v>
      </c>
      <c r="D14" s="71">
        <f>SUM(D6:D13)</f>
        <v>59542958.960000001</v>
      </c>
      <c r="E14" s="70" t="s">
        <v>28</v>
      </c>
      <c r="F14" s="68">
        <v>78</v>
      </c>
      <c r="G14" s="71"/>
      <c r="H14" s="72"/>
    </row>
    <row r="15" spans="1:8" ht="20.100000000000001" customHeight="1" x14ac:dyDescent="0.15">
      <c r="A15" s="67"/>
      <c r="B15" s="68"/>
      <c r="C15" s="71"/>
      <c r="D15" s="71"/>
      <c r="E15" s="68" t="s">
        <v>29</v>
      </c>
      <c r="F15" s="68">
        <v>80</v>
      </c>
      <c r="G15" s="71">
        <f>SUM(G6:G14)</f>
        <v>12295</v>
      </c>
      <c r="H15" s="72">
        <f>SUM(H6:H14)</f>
        <v>0</v>
      </c>
    </row>
    <row r="16" spans="1:8" ht="20.100000000000001" customHeight="1" x14ac:dyDescent="0.15">
      <c r="A16" s="67" t="s">
        <v>30</v>
      </c>
      <c r="B16" s="68"/>
      <c r="C16" s="71"/>
      <c r="D16" s="71"/>
      <c r="E16" s="70"/>
      <c r="F16" s="68"/>
      <c r="G16" s="69"/>
      <c r="H16" s="76"/>
    </row>
    <row r="17" spans="1:8" ht="20.100000000000001" customHeight="1" x14ac:dyDescent="0.15">
      <c r="A17" s="67" t="s">
        <v>31</v>
      </c>
      <c r="B17" s="68">
        <v>21</v>
      </c>
      <c r="C17" s="71"/>
      <c r="D17" s="71"/>
      <c r="E17" s="70" t="s">
        <v>32</v>
      </c>
      <c r="F17" s="68"/>
      <c r="G17" s="71"/>
      <c r="H17" s="72"/>
    </row>
    <row r="18" spans="1:8" ht="20.100000000000001" customHeight="1" x14ac:dyDescent="0.15">
      <c r="A18" s="67" t="s">
        <v>33</v>
      </c>
      <c r="B18" s="68">
        <v>24</v>
      </c>
      <c r="C18" s="71"/>
      <c r="D18" s="71"/>
      <c r="E18" s="70" t="s">
        <v>34</v>
      </c>
      <c r="F18" s="68">
        <v>81</v>
      </c>
      <c r="G18" s="71"/>
      <c r="H18" s="72"/>
    </row>
    <row r="19" spans="1:8" ht="20.100000000000001" customHeight="1" x14ac:dyDescent="0.15">
      <c r="A19" s="73" t="s">
        <v>35</v>
      </c>
      <c r="B19" s="68">
        <v>30</v>
      </c>
      <c r="C19" s="71">
        <f>C17+C18</f>
        <v>0</v>
      </c>
      <c r="D19" s="71">
        <f>D17+D18</f>
        <v>0</v>
      </c>
      <c r="E19" s="70" t="s">
        <v>36</v>
      </c>
      <c r="F19" s="68">
        <v>84</v>
      </c>
      <c r="G19" s="71"/>
      <c r="H19" s="72"/>
    </row>
    <row r="20" spans="1:8" ht="20.100000000000001" customHeight="1" x14ac:dyDescent="0.15">
      <c r="A20" s="67" t="s">
        <v>37</v>
      </c>
      <c r="B20" s="68"/>
      <c r="C20" s="71"/>
      <c r="D20" s="71"/>
      <c r="E20" s="70" t="s">
        <v>38</v>
      </c>
      <c r="F20" s="68">
        <v>88</v>
      </c>
      <c r="G20" s="71"/>
      <c r="H20" s="72"/>
    </row>
    <row r="21" spans="1:8" ht="20.100000000000001" customHeight="1" x14ac:dyDescent="0.15">
      <c r="A21" s="67" t="s">
        <v>39</v>
      </c>
      <c r="B21" s="68">
        <v>31</v>
      </c>
      <c r="C21" s="71"/>
      <c r="D21" s="71"/>
      <c r="E21" s="70" t="s">
        <v>40</v>
      </c>
      <c r="F21" s="68">
        <v>90</v>
      </c>
      <c r="G21" s="71">
        <f>SUM(G18:G20)</f>
        <v>0</v>
      </c>
      <c r="H21" s="72">
        <f>SUM(H18:H20)</f>
        <v>0</v>
      </c>
    </row>
    <row r="22" spans="1:8" ht="20.100000000000001" customHeight="1" x14ac:dyDescent="0.15">
      <c r="A22" s="67" t="s">
        <v>41</v>
      </c>
      <c r="B22" s="68">
        <v>32</v>
      </c>
      <c r="C22" s="71"/>
      <c r="D22" s="71"/>
      <c r="E22" s="78"/>
      <c r="F22" s="68"/>
      <c r="G22" s="71"/>
      <c r="H22" s="72"/>
    </row>
    <row r="23" spans="1:8" ht="20.100000000000001" customHeight="1" x14ac:dyDescent="0.15">
      <c r="A23" s="67" t="s">
        <v>42</v>
      </c>
      <c r="B23" s="68">
        <v>33</v>
      </c>
      <c r="C23" s="71">
        <f>C21-C22</f>
        <v>0</v>
      </c>
      <c r="D23" s="71">
        <f>D21-D22</f>
        <v>0</v>
      </c>
      <c r="E23" s="70" t="s">
        <v>43</v>
      </c>
      <c r="F23" s="68"/>
      <c r="G23" s="69"/>
      <c r="H23" s="76"/>
    </row>
    <row r="24" spans="1:8" ht="20.100000000000001" customHeight="1" x14ac:dyDescent="0.15">
      <c r="A24" s="79" t="s">
        <v>44</v>
      </c>
      <c r="B24" s="68">
        <v>34</v>
      </c>
      <c r="C24" s="74"/>
      <c r="D24" s="74"/>
      <c r="E24" s="70" t="s">
        <v>45</v>
      </c>
      <c r="F24" s="68">
        <v>91</v>
      </c>
      <c r="G24" s="71"/>
      <c r="H24" s="72"/>
    </row>
    <row r="25" spans="1:8" ht="20.100000000000001" customHeight="1" x14ac:dyDescent="0.15">
      <c r="A25" s="67" t="s">
        <v>46</v>
      </c>
      <c r="B25" s="68">
        <v>35</v>
      </c>
      <c r="C25" s="69"/>
      <c r="D25" s="69"/>
      <c r="E25" s="70" t="s">
        <v>47</v>
      </c>
      <c r="F25" s="68">
        <v>100</v>
      </c>
      <c r="G25" s="71">
        <f>G15+G21+G24</f>
        <v>12295</v>
      </c>
      <c r="H25" s="72">
        <f>H15+H21+H24</f>
        <v>0</v>
      </c>
    </row>
    <row r="26" spans="1:8" ht="20.100000000000001" customHeight="1" x14ac:dyDescent="0.15">
      <c r="A26" s="67" t="s">
        <v>48</v>
      </c>
      <c r="B26" s="68">
        <v>38</v>
      </c>
      <c r="C26" s="71"/>
      <c r="D26" s="71"/>
      <c r="E26" s="70"/>
      <c r="F26" s="68"/>
      <c r="G26" s="71"/>
      <c r="H26" s="72"/>
    </row>
    <row r="27" spans="1:8" ht="20.100000000000001" customHeight="1" x14ac:dyDescent="0.15">
      <c r="A27" s="77" t="s">
        <v>49</v>
      </c>
      <c r="B27" s="68">
        <v>40</v>
      </c>
      <c r="C27" s="71">
        <f>C23+C24+C25+C26</f>
        <v>0</v>
      </c>
      <c r="D27" s="71">
        <f>D23+D24+D25+D26</f>
        <v>0</v>
      </c>
      <c r="E27" s="70"/>
      <c r="F27" s="68"/>
      <c r="G27" s="71"/>
      <c r="H27" s="72"/>
    </row>
    <row r="28" spans="1:8" ht="20.100000000000001" customHeight="1" x14ac:dyDescent="0.15">
      <c r="A28" s="67"/>
      <c r="B28" s="68"/>
      <c r="C28" s="71"/>
      <c r="D28" s="71"/>
      <c r="E28" s="70" t="s">
        <v>50</v>
      </c>
      <c r="F28" s="68"/>
      <c r="G28" s="71"/>
      <c r="H28" s="72"/>
    </row>
    <row r="29" spans="1:8" ht="20.100000000000001" customHeight="1" x14ac:dyDescent="0.15">
      <c r="A29" s="73" t="s">
        <v>51</v>
      </c>
      <c r="B29" s="68"/>
      <c r="C29" s="71"/>
      <c r="D29" s="71"/>
      <c r="E29" s="80" t="s">
        <v>52</v>
      </c>
      <c r="F29" s="68">
        <v>101</v>
      </c>
      <c r="G29" s="71">
        <v>3282063.37</v>
      </c>
      <c r="H29" s="72">
        <v>6308788.6200000001</v>
      </c>
    </row>
    <row r="30" spans="1:8" ht="20.100000000000001" customHeight="1" x14ac:dyDescent="0.15">
      <c r="A30" s="67" t="s">
        <v>53</v>
      </c>
      <c r="B30" s="68">
        <v>41</v>
      </c>
      <c r="C30" s="69"/>
      <c r="D30" s="69"/>
      <c r="E30" s="80" t="s">
        <v>54</v>
      </c>
      <c r="F30" s="68">
        <v>105</v>
      </c>
      <c r="G30" s="71">
        <v>3036375.47</v>
      </c>
      <c r="H30" s="72">
        <v>53234170.340000004</v>
      </c>
    </row>
    <row r="31" spans="1:8" ht="20.100000000000001" customHeight="1" x14ac:dyDescent="0.15">
      <c r="A31" s="67"/>
      <c r="B31" s="68"/>
      <c r="C31" s="69"/>
      <c r="D31" s="69"/>
      <c r="E31" s="68" t="s">
        <v>55</v>
      </c>
      <c r="F31" s="68">
        <v>110</v>
      </c>
      <c r="G31" s="71">
        <f>G29+G30</f>
        <v>6318438.8399999999</v>
      </c>
      <c r="H31" s="72">
        <f>H29+H30</f>
        <v>59542958.960000001</v>
      </c>
    </row>
    <row r="32" spans="1:8" ht="20.100000000000001" customHeight="1" x14ac:dyDescent="0.15">
      <c r="A32" s="67" t="s">
        <v>56</v>
      </c>
      <c r="B32" s="68"/>
      <c r="C32" s="71"/>
      <c r="D32" s="71"/>
      <c r="E32" s="78"/>
      <c r="F32" s="68"/>
      <c r="G32" s="71"/>
      <c r="H32" s="72"/>
    </row>
    <row r="33" spans="1:8" ht="20.100000000000001" customHeight="1" x14ac:dyDescent="0.15">
      <c r="A33" s="67" t="s">
        <v>57</v>
      </c>
      <c r="B33" s="68">
        <v>51</v>
      </c>
      <c r="C33" s="71"/>
      <c r="D33" s="71"/>
      <c r="E33" s="70"/>
      <c r="F33" s="68"/>
      <c r="G33" s="71"/>
      <c r="H33" s="72"/>
    </row>
    <row r="34" spans="1:8" ht="20.100000000000001" customHeight="1" x14ac:dyDescent="0.15">
      <c r="A34" s="81"/>
      <c r="B34" s="68"/>
      <c r="C34" s="71"/>
      <c r="D34" s="71"/>
      <c r="E34" s="70"/>
      <c r="F34" s="68"/>
      <c r="G34" s="71"/>
      <c r="H34" s="72"/>
    </row>
    <row r="35" spans="1:8" s="54" customFormat="1" ht="20.25" customHeight="1" x14ac:dyDescent="0.15">
      <c r="A35" s="82" t="s">
        <v>58</v>
      </c>
      <c r="B35" s="83">
        <v>60</v>
      </c>
      <c r="C35" s="84">
        <f>C14+C19+C27+C30+C33</f>
        <v>6330733.8399999999</v>
      </c>
      <c r="D35" s="84">
        <f>D14+D19+D27+D30+D33</f>
        <v>59542958.960000001</v>
      </c>
      <c r="E35" s="83" t="s">
        <v>59</v>
      </c>
      <c r="F35" s="83">
        <v>120</v>
      </c>
      <c r="G35" s="84">
        <f>G25+G31</f>
        <v>6330733.8399999999</v>
      </c>
      <c r="H35" s="85">
        <f>H25+H31</f>
        <v>59542958.960000001</v>
      </c>
    </row>
    <row r="36" spans="1:8" s="2" customFormat="1" ht="21.75" customHeight="1" x14ac:dyDescent="0.15">
      <c r="A36" s="94" t="s">
        <v>60</v>
      </c>
      <c r="B36" s="94"/>
      <c r="C36" s="94"/>
      <c r="D36" s="94"/>
      <c r="E36" s="94"/>
      <c r="F36" s="94"/>
      <c r="G36" s="94"/>
      <c r="H36" s="94"/>
    </row>
    <row r="37" spans="1:8" ht="17.100000000000001" customHeight="1" x14ac:dyDescent="0.15">
      <c r="C37" s="51"/>
      <c r="D37" s="51"/>
      <c r="G37" s="51">
        <f>C35-G35</f>
        <v>0</v>
      </c>
      <c r="H37" s="51">
        <f>D35-H35</f>
        <v>0</v>
      </c>
    </row>
    <row r="38" spans="1:8" ht="17.100000000000001" customHeight="1" x14ac:dyDescent="0.15"/>
    <row r="39" spans="1:8" ht="17.100000000000001" customHeight="1" x14ac:dyDescent="0.15"/>
    <row r="40" spans="1:8" ht="17.100000000000001" customHeight="1" x14ac:dyDescent="0.15"/>
    <row r="41" spans="1:8" ht="17.100000000000001" customHeight="1" x14ac:dyDescent="0.15"/>
    <row r="42" spans="1:8" ht="17.100000000000001" customHeight="1" x14ac:dyDescent="0.15"/>
    <row r="43" spans="1:8" ht="17.100000000000001" customHeight="1" x14ac:dyDescent="0.15"/>
    <row r="44" spans="1:8" ht="17.100000000000001" customHeight="1" x14ac:dyDescent="0.15"/>
    <row r="45" spans="1:8" ht="17.100000000000001" customHeight="1" x14ac:dyDescent="0.15"/>
    <row r="46" spans="1:8" ht="17.100000000000001" customHeight="1" x14ac:dyDescent="0.15"/>
    <row r="47" spans="1:8" ht="17.100000000000001" customHeight="1" x14ac:dyDescent="0.15"/>
    <row r="48" spans="1: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31.5" customHeight="1" x14ac:dyDescent="0.15"/>
    <row r="56" ht="26.1" customHeight="1" x14ac:dyDescent="0.15"/>
    <row r="57" ht="26.1" customHeight="1" x14ac:dyDescent="0.15"/>
    <row r="58" ht="26.1" customHeight="1" x14ac:dyDescent="0.15"/>
    <row r="59" ht="26.1" customHeight="1" x14ac:dyDescent="0.15"/>
    <row r="60" ht="26.1" customHeight="1" x14ac:dyDescent="0.15"/>
    <row r="61" ht="26.1" customHeight="1" x14ac:dyDescent="0.15"/>
    <row r="62" ht="26.1" customHeight="1" x14ac:dyDescent="0.15"/>
  </sheetData>
  <mergeCells count="3">
    <mergeCell ref="A1:H1"/>
    <mergeCell ref="C2:F2"/>
    <mergeCell ref="A36:H36"/>
  </mergeCells>
  <phoneticPr fontId="8" type="noConversion"/>
  <printOptions horizontalCentered="1" verticalCentered="1"/>
  <pageMargins left="0.39305555555555599" right="0.196527777777778" top="0.78680555555555598" bottom="0.39305555555555599" header="0.51180555555555596" footer="0.31388888888888899"/>
  <pageSetup paperSize="9" scale="95" orientation="portrait" horizontalDpi="300" verticalDpi="300" r:id="rId1"/>
  <headerFooter scaleWithDoc="0">
    <oddFooter>&amp;C&amp;9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view="pageBreakPreview" topLeftCell="A18" zoomScale="98" zoomScaleNormal="100" zoomScaleSheetLayoutView="98" workbookViewId="0">
      <selection activeCell="K25" sqref="K25"/>
    </sheetView>
  </sheetViews>
  <sheetFormatPr defaultColWidth="9" defaultRowHeight="20.100000000000001" customHeight="1" x14ac:dyDescent="0.15"/>
  <cols>
    <col min="1" max="1" width="20.25" style="29" customWidth="1"/>
    <col min="2" max="2" width="5.375" style="30" bestFit="1" customWidth="1"/>
    <col min="3" max="3" width="10.375" style="31" bestFit="1" customWidth="1"/>
    <col min="4" max="4" width="11.75" style="31" bestFit="1" customWidth="1"/>
    <col min="5" max="5" width="11.75" style="32" bestFit="1" customWidth="1"/>
    <col min="6" max="6" width="12.625" style="32" bestFit="1" customWidth="1"/>
    <col min="7" max="7" width="10.875" style="32" bestFit="1" customWidth="1"/>
    <col min="8" max="8" width="12.125" style="32" bestFit="1" customWidth="1"/>
    <col min="9" max="9" width="19.5" style="29" customWidth="1"/>
    <col min="10" max="10" width="13.125" style="29" customWidth="1"/>
    <col min="11" max="11" width="11" style="29" customWidth="1"/>
    <col min="12" max="13" width="10.75" style="29" bestFit="1" customWidth="1"/>
    <col min="14" max="16384" width="9" style="29"/>
  </cols>
  <sheetData>
    <row r="1" spans="1:11" ht="22.5" x14ac:dyDescent="0.15">
      <c r="A1" s="92" t="s">
        <v>61</v>
      </c>
      <c r="B1" s="92"/>
      <c r="C1" s="92"/>
      <c r="D1" s="92"/>
      <c r="E1" s="92"/>
      <c r="F1" s="92"/>
      <c r="G1" s="92"/>
      <c r="H1" s="92"/>
    </row>
    <row r="2" spans="1:11" s="2" customFormat="1" ht="18" customHeight="1" x14ac:dyDescent="0.15">
      <c r="B2" s="33"/>
      <c r="C2" s="34"/>
      <c r="D2" s="34"/>
      <c r="E2" s="35"/>
      <c r="F2" s="35" t="s">
        <v>62</v>
      </c>
      <c r="G2" s="35"/>
      <c r="H2" s="36" t="s">
        <v>63</v>
      </c>
    </row>
    <row r="3" spans="1:11" s="2" customFormat="1" ht="18" customHeight="1" x14ac:dyDescent="0.15">
      <c r="A3" s="37" t="s">
        <v>132</v>
      </c>
      <c r="B3" s="38"/>
      <c r="C3" s="38"/>
      <c r="D3" s="38"/>
      <c r="E3" s="38"/>
      <c r="F3" s="38"/>
      <c r="G3" s="38"/>
      <c r="H3" s="36" t="s">
        <v>64</v>
      </c>
    </row>
    <row r="4" spans="1:11" s="2" customFormat="1" ht="25.5" customHeight="1" x14ac:dyDescent="0.15">
      <c r="A4" s="97" t="s">
        <v>65</v>
      </c>
      <c r="B4" s="99" t="s">
        <v>66</v>
      </c>
      <c r="C4" s="95" t="s">
        <v>67</v>
      </c>
      <c r="D4" s="95"/>
      <c r="E4" s="95"/>
      <c r="F4" s="95" t="s">
        <v>68</v>
      </c>
      <c r="G4" s="95"/>
      <c r="H4" s="96"/>
    </row>
    <row r="5" spans="1:11" s="2" customFormat="1" ht="25.5" customHeight="1" x14ac:dyDescent="0.15">
      <c r="A5" s="98"/>
      <c r="B5" s="100"/>
      <c r="C5" s="39" t="s">
        <v>69</v>
      </c>
      <c r="D5" s="39" t="s">
        <v>70</v>
      </c>
      <c r="E5" s="39" t="s">
        <v>71</v>
      </c>
      <c r="F5" s="39" t="s">
        <v>69</v>
      </c>
      <c r="G5" s="39" t="s">
        <v>70</v>
      </c>
      <c r="H5" s="40" t="s">
        <v>71</v>
      </c>
    </row>
    <row r="6" spans="1:11" s="1" customFormat="1" ht="25.5" customHeight="1" x14ac:dyDescent="0.15">
      <c r="A6" s="9" t="s">
        <v>72</v>
      </c>
      <c r="B6" s="10"/>
      <c r="C6" s="41"/>
      <c r="D6" s="39"/>
      <c r="E6" s="41"/>
      <c r="F6" s="41"/>
      <c r="G6" s="41"/>
      <c r="H6" s="42"/>
    </row>
    <row r="7" spans="1:11" s="1" customFormat="1" ht="25.5" customHeight="1" x14ac:dyDescent="0.15">
      <c r="A7" s="43" t="s">
        <v>73</v>
      </c>
      <c r="B7" s="10">
        <v>1</v>
      </c>
      <c r="C7" s="41">
        <v>200000</v>
      </c>
      <c r="D7" s="39">
        <v>7660362.3700000001</v>
      </c>
      <c r="E7" s="41">
        <f t="shared" ref="E7:E13" si="0">C7+D7</f>
        <v>7860362.3700000001</v>
      </c>
      <c r="F7" s="41">
        <v>50212295</v>
      </c>
      <c r="G7" s="41">
        <v>8688249.25</v>
      </c>
      <c r="H7" s="42">
        <f>F7+G7</f>
        <v>58900544.25</v>
      </c>
    </row>
    <row r="8" spans="1:11" s="1" customFormat="1" ht="25.5" customHeight="1" x14ac:dyDescent="0.15">
      <c r="A8" s="9" t="s">
        <v>74</v>
      </c>
      <c r="B8" s="10">
        <v>2</v>
      </c>
      <c r="C8" s="41"/>
      <c r="D8" s="39"/>
      <c r="E8" s="41">
        <f t="shared" si="0"/>
        <v>0</v>
      </c>
      <c r="F8" s="41"/>
      <c r="G8" s="41"/>
      <c r="H8" s="42">
        <f t="shared" ref="H8:H14" si="1">F8+G8</f>
        <v>0</v>
      </c>
    </row>
    <row r="9" spans="1:11" s="1" customFormat="1" ht="25.5" customHeight="1" x14ac:dyDescent="0.15">
      <c r="A9" s="44" t="s">
        <v>75</v>
      </c>
      <c r="B9" s="10">
        <v>3</v>
      </c>
      <c r="C9" s="41"/>
      <c r="D9" s="39"/>
      <c r="E9" s="41">
        <f t="shared" si="0"/>
        <v>0</v>
      </c>
      <c r="F9" s="41"/>
      <c r="G9" s="41"/>
      <c r="H9" s="42">
        <f t="shared" si="1"/>
        <v>0</v>
      </c>
      <c r="K9" s="50"/>
    </row>
    <row r="10" spans="1:11" s="1" customFormat="1" ht="25.5" customHeight="1" x14ac:dyDescent="0.15">
      <c r="A10" s="14" t="s">
        <v>76</v>
      </c>
      <c r="B10" s="10">
        <v>4</v>
      </c>
      <c r="C10" s="41"/>
      <c r="D10" s="39"/>
      <c r="E10" s="41">
        <f t="shared" si="0"/>
        <v>0</v>
      </c>
      <c r="F10" s="41"/>
      <c r="G10" s="41"/>
      <c r="H10" s="42">
        <f t="shared" si="1"/>
        <v>0</v>
      </c>
      <c r="I10" s="51"/>
      <c r="J10" s="52"/>
      <c r="K10" s="50"/>
    </row>
    <row r="11" spans="1:11" s="1" customFormat="1" ht="25.5" customHeight="1" x14ac:dyDescent="0.15">
      <c r="A11" s="14" t="s">
        <v>77</v>
      </c>
      <c r="B11" s="10">
        <v>5</v>
      </c>
      <c r="C11" s="41"/>
      <c r="D11" s="39"/>
      <c r="E11" s="41">
        <f t="shared" si="0"/>
        <v>0</v>
      </c>
      <c r="F11" s="41"/>
      <c r="G11" s="41"/>
      <c r="H11" s="42">
        <f t="shared" si="1"/>
        <v>0</v>
      </c>
      <c r="I11" s="53"/>
      <c r="J11" s="52"/>
      <c r="K11" s="50"/>
    </row>
    <row r="12" spans="1:11" s="1" customFormat="1" ht="25.5" customHeight="1" x14ac:dyDescent="0.15">
      <c r="A12" s="14" t="s">
        <v>78</v>
      </c>
      <c r="B12" s="10">
        <v>6</v>
      </c>
      <c r="C12" s="41"/>
      <c r="D12" s="39"/>
      <c r="E12" s="41">
        <f t="shared" si="0"/>
        <v>0</v>
      </c>
      <c r="F12" s="41"/>
      <c r="G12" s="41"/>
      <c r="H12" s="42">
        <f t="shared" si="1"/>
        <v>0</v>
      </c>
      <c r="I12" s="50"/>
      <c r="J12" s="52"/>
      <c r="K12" s="50"/>
    </row>
    <row r="13" spans="1:11" s="1" customFormat="1" ht="25.5" customHeight="1" x14ac:dyDescent="0.15">
      <c r="A13" s="14" t="s">
        <v>79</v>
      </c>
      <c r="B13" s="10">
        <v>9</v>
      </c>
      <c r="C13" s="41">
        <v>138592.92000000001</v>
      </c>
      <c r="D13" s="39"/>
      <c r="E13" s="41">
        <f t="shared" si="0"/>
        <v>138592.92000000001</v>
      </c>
      <c r="F13" s="41">
        <v>490814.1</v>
      </c>
      <c r="G13" s="41"/>
      <c r="H13" s="42">
        <f t="shared" si="1"/>
        <v>490814.1</v>
      </c>
      <c r="I13" s="50"/>
      <c r="J13" s="52"/>
      <c r="K13" s="50"/>
    </row>
    <row r="14" spans="1:11" s="1" customFormat="1" ht="25.5" customHeight="1" x14ac:dyDescent="0.15">
      <c r="A14" s="15" t="s">
        <v>80</v>
      </c>
      <c r="B14" s="10">
        <v>11</v>
      </c>
      <c r="C14" s="41">
        <f t="shared" ref="C14:G14" si="2">SUM(C7:C13)</f>
        <v>338592.92000000004</v>
      </c>
      <c r="D14" s="41">
        <f t="shared" si="2"/>
        <v>7660362.3700000001</v>
      </c>
      <c r="E14" s="41">
        <f t="shared" si="2"/>
        <v>7998955.29</v>
      </c>
      <c r="F14" s="41">
        <f t="shared" si="2"/>
        <v>50703109.100000001</v>
      </c>
      <c r="G14" s="41">
        <f t="shared" si="2"/>
        <v>8688249.25</v>
      </c>
      <c r="H14" s="42">
        <f t="shared" si="1"/>
        <v>59391358.350000001</v>
      </c>
      <c r="I14" s="50"/>
      <c r="J14" s="52"/>
    </row>
    <row r="15" spans="1:11" s="1" customFormat="1" ht="25.5" customHeight="1" x14ac:dyDescent="0.15">
      <c r="A15" s="9" t="s">
        <v>81</v>
      </c>
      <c r="B15" s="10"/>
      <c r="C15" s="41"/>
      <c r="D15" s="39"/>
      <c r="E15" s="41"/>
      <c r="F15" s="41"/>
      <c r="G15" s="41"/>
      <c r="H15" s="42"/>
      <c r="J15" s="51"/>
    </row>
    <row r="16" spans="1:11" s="1" customFormat="1" ht="25.5" customHeight="1" x14ac:dyDescent="0.15">
      <c r="A16" s="43" t="s">
        <v>82</v>
      </c>
      <c r="B16" s="10">
        <v>12</v>
      </c>
      <c r="C16" s="41">
        <f t="shared" ref="C16:H16" si="3">SUM(C17:C21)</f>
        <v>0</v>
      </c>
      <c r="D16" s="41">
        <f t="shared" si="3"/>
        <v>7188299</v>
      </c>
      <c r="E16" s="41">
        <f t="shared" si="3"/>
        <v>7188299</v>
      </c>
      <c r="F16" s="41">
        <f t="shared" si="3"/>
        <v>6161524</v>
      </c>
      <c r="G16" s="41">
        <f t="shared" si="3"/>
        <v>0</v>
      </c>
      <c r="H16" s="42">
        <f t="shared" si="3"/>
        <v>6161524</v>
      </c>
      <c r="I16" s="52"/>
    </row>
    <row r="17" spans="1:13" s="1" customFormat="1" ht="25.5" customHeight="1" x14ac:dyDescent="0.15">
      <c r="A17" s="43" t="s">
        <v>83</v>
      </c>
      <c r="B17" s="10">
        <v>13</v>
      </c>
      <c r="C17" s="41"/>
      <c r="D17" s="39">
        <v>7188299</v>
      </c>
      <c r="E17" s="41">
        <f t="shared" ref="E17:E24" si="4">C17+D17</f>
        <v>7188299</v>
      </c>
      <c r="F17" s="41">
        <f>200000+5961524</f>
        <v>6161524</v>
      </c>
      <c r="H17" s="42">
        <f>F17+G17</f>
        <v>6161524</v>
      </c>
    </row>
    <row r="18" spans="1:13" s="1" customFormat="1" ht="25.5" customHeight="1" x14ac:dyDescent="0.15">
      <c r="A18" s="9" t="s">
        <v>84</v>
      </c>
      <c r="B18" s="10">
        <v>14</v>
      </c>
      <c r="C18" s="41"/>
      <c r="D18" s="39"/>
      <c r="E18" s="41">
        <f t="shared" si="4"/>
        <v>0</v>
      </c>
      <c r="F18" s="41"/>
      <c r="G18" s="41"/>
      <c r="H18" s="42">
        <f t="shared" ref="H18:H24" si="5">F18+G18</f>
        <v>0</v>
      </c>
    </row>
    <row r="19" spans="1:13" s="1" customFormat="1" ht="25.5" customHeight="1" x14ac:dyDescent="0.15">
      <c r="A19" s="9" t="s">
        <v>85</v>
      </c>
      <c r="B19" s="10">
        <v>15</v>
      </c>
      <c r="C19" s="41"/>
      <c r="D19" s="39"/>
      <c r="E19" s="41">
        <f t="shared" si="4"/>
        <v>0</v>
      </c>
      <c r="F19" s="41"/>
      <c r="G19" s="41"/>
      <c r="H19" s="42">
        <f t="shared" si="5"/>
        <v>0</v>
      </c>
    </row>
    <row r="20" spans="1:13" s="1" customFormat="1" ht="25.5" customHeight="1" x14ac:dyDescent="0.15">
      <c r="A20" s="9" t="s">
        <v>86</v>
      </c>
      <c r="B20" s="10">
        <v>16</v>
      </c>
      <c r="C20" s="41"/>
      <c r="D20" s="39"/>
      <c r="E20" s="41">
        <f t="shared" si="4"/>
        <v>0</v>
      </c>
      <c r="F20" s="41"/>
      <c r="G20" s="41"/>
      <c r="H20" s="42">
        <f t="shared" si="5"/>
        <v>0</v>
      </c>
    </row>
    <row r="21" spans="1:13" s="1" customFormat="1" ht="25.5" customHeight="1" x14ac:dyDescent="0.15">
      <c r="A21" s="9" t="s">
        <v>87</v>
      </c>
      <c r="B21" s="10">
        <v>17</v>
      </c>
      <c r="C21" s="41"/>
      <c r="D21" s="39"/>
      <c r="E21" s="41">
        <f t="shared" si="4"/>
        <v>0</v>
      </c>
      <c r="F21" s="41"/>
      <c r="G21" s="41"/>
      <c r="H21" s="42">
        <f t="shared" si="5"/>
        <v>0</v>
      </c>
    </row>
    <row r="22" spans="1:13" s="1" customFormat="1" ht="25.5" customHeight="1" x14ac:dyDescent="0.15">
      <c r="A22" s="43" t="s">
        <v>88</v>
      </c>
      <c r="B22" s="10">
        <v>21</v>
      </c>
      <c r="C22" s="41">
        <v>755.5</v>
      </c>
      <c r="D22" s="41"/>
      <c r="E22" s="41">
        <f t="shared" si="4"/>
        <v>755.5</v>
      </c>
      <c r="F22" s="41">
        <v>5314.23</v>
      </c>
      <c r="G22" s="41"/>
      <c r="H22" s="42">
        <f t="shared" si="5"/>
        <v>5314.23</v>
      </c>
      <c r="I22" s="52"/>
    </row>
    <row r="23" spans="1:13" s="1" customFormat="1" ht="25.5" customHeight="1" x14ac:dyDescent="0.15">
      <c r="A23" s="43" t="s">
        <v>89</v>
      </c>
      <c r="B23" s="10">
        <v>24</v>
      </c>
      <c r="C23" s="41"/>
      <c r="D23" s="39"/>
      <c r="E23" s="41">
        <f t="shared" si="4"/>
        <v>0</v>
      </c>
      <c r="F23" s="41"/>
      <c r="G23" s="41"/>
      <c r="H23" s="42">
        <f t="shared" si="5"/>
        <v>0</v>
      </c>
    </row>
    <row r="24" spans="1:13" s="1" customFormat="1" ht="25.5" customHeight="1" x14ac:dyDescent="0.15">
      <c r="A24" s="43" t="s">
        <v>90</v>
      </c>
      <c r="B24" s="10">
        <v>28</v>
      </c>
      <c r="C24" s="41"/>
      <c r="D24" s="39"/>
      <c r="E24" s="41">
        <f t="shared" si="4"/>
        <v>0</v>
      </c>
      <c r="F24" s="41"/>
      <c r="G24" s="41"/>
      <c r="H24" s="42">
        <f t="shared" si="5"/>
        <v>0</v>
      </c>
      <c r="J24" s="1" t="s">
        <v>91</v>
      </c>
    </row>
    <row r="25" spans="1:13" s="1" customFormat="1" ht="25.5" customHeight="1" x14ac:dyDescent="0.15">
      <c r="A25" s="15" t="s">
        <v>92</v>
      </c>
      <c r="B25" s="10">
        <v>35</v>
      </c>
      <c r="C25" s="41">
        <f t="shared" ref="C25:H25" si="6">C16+C22+C23+C24</f>
        <v>755.5</v>
      </c>
      <c r="D25" s="41">
        <f t="shared" si="6"/>
        <v>7188299</v>
      </c>
      <c r="E25" s="41">
        <f t="shared" si="6"/>
        <v>7189054.5</v>
      </c>
      <c r="F25" s="41">
        <f t="shared" si="6"/>
        <v>6166838.2300000004</v>
      </c>
      <c r="G25" s="41">
        <f t="shared" si="6"/>
        <v>0</v>
      </c>
      <c r="H25" s="42">
        <f t="shared" si="6"/>
        <v>6166838.2300000004</v>
      </c>
      <c r="J25" s="1" t="s">
        <v>91</v>
      </c>
    </row>
    <row r="26" spans="1:13" s="1" customFormat="1" ht="40.5" customHeight="1" x14ac:dyDescent="0.15">
      <c r="A26" s="45" t="s">
        <v>93</v>
      </c>
      <c r="B26" s="10">
        <v>40</v>
      </c>
      <c r="C26" s="41"/>
      <c r="D26" s="39"/>
      <c r="E26" s="41">
        <f>SUM(C26:D26)</f>
        <v>0</v>
      </c>
      <c r="F26" s="46">
        <f>5961524-300000</f>
        <v>5661524</v>
      </c>
      <c r="G26" s="41">
        <f>-5961524+300000</f>
        <v>-5661524</v>
      </c>
      <c r="H26" s="42">
        <f>SUM(F26:G26)</f>
        <v>0</v>
      </c>
      <c r="J26" s="1" t="s">
        <v>91</v>
      </c>
    </row>
    <row r="27" spans="1:13" s="1" customFormat="1" ht="42" customHeight="1" x14ac:dyDescent="0.15">
      <c r="A27" s="47" t="s">
        <v>94</v>
      </c>
      <c r="B27" s="26">
        <v>45</v>
      </c>
      <c r="C27" s="48">
        <f t="shared" ref="C27:H27" si="7">C14-C25+C26</f>
        <v>337837.42000000004</v>
      </c>
      <c r="D27" s="48">
        <f t="shared" si="7"/>
        <v>472063.37000000011</v>
      </c>
      <c r="E27" s="48">
        <f t="shared" si="7"/>
        <v>809900.79</v>
      </c>
      <c r="F27" s="48">
        <f t="shared" si="7"/>
        <v>50197794.870000005</v>
      </c>
      <c r="G27" s="48">
        <f t="shared" si="7"/>
        <v>3026725.25</v>
      </c>
      <c r="H27" s="49">
        <f t="shared" si="7"/>
        <v>53224520.120000005</v>
      </c>
      <c r="J27" s="1" t="s">
        <v>91</v>
      </c>
    </row>
    <row r="28" spans="1:13" s="1" customFormat="1" ht="27.75" customHeight="1" x14ac:dyDescent="0.15">
      <c r="A28" s="94" t="s">
        <v>60</v>
      </c>
      <c r="B28" s="94"/>
      <c r="C28" s="94"/>
      <c r="D28" s="94"/>
      <c r="E28" s="94"/>
      <c r="F28" s="94"/>
      <c r="G28" s="94"/>
      <c r="H28" s="94"/>
      <c r="J28" s="1" t="s">
        <v>91</v>
      </c>
    </row>
    <row r="29" spans="1:13" ht="20.25" customHeight="1" x14ac:dyDescent="0.15">
      <c r="E29" s="91" t="s">
        <v>136</v>
      </c>
      <c r="F29" s="91"/>
      <c r="G29" s="35">
        <f>G27+资产负债表!G29</f>
        <v>6308788.6200000001</v>
      </c>
      <c r="H29" s="35">
        <f>资产负债表!H31-资产负债表!G31-H27</f>
        <v>0</v>
      </c>
      <c r="J29" s="1" t="s">
        <v>91</v>
      </c>
      <c r="K29" s="1"/>
      <c r="L29" s="1"/>
      <c r="M29" s="1"/>
    </row>
    <row r="30" spans="1:13" ht="20.100000000000001" customHeight="1" x14ac:dyDescent="0.15">
      <c r="E30" s="91" t="s">
        <v>137</v>
      </c>
      <c r="F30" s="90"/>
      <c r="G30" s="32">
        <f>G29-资产负债表!H29</f>
        <v>0</v>
      </c>
      <c r="J30" s="1" t="s">
        <v>91</v>
      </c>
      <c r="K30" s="1"/>
      <c r="L30" s="1"/>
      <c r="M30" s="1"/>
    </row>
  </sheetData>
  <mergeCells count="6">
    <mergeCell ref="A1:H1"/>
    <mergeCell ref="C4:E4"/>
    <mergeCell ref="F4:H4"/>
    <mergeCell ref="A28:H28"/>
    <mergeCell ref="A4:A5"/>
    <mergeCell ref="B4:B5"/>
  </mergeCells>
  <phoneticPr fontId="8" type="noConversion"/>
  <printOptions horizontalCentered="1" verticalCentered="1"/>
  <pageMargins left="0.39305555555555599" right="0.196527777777778" top="0.78680555555555598" bottom="0.39305555555555599" header="0.51180555555555596" footer="0.31388888888888899"/>
  <pageSetup paperSize="9" scale="95" orientation="portrait" horizontalDpi="300" verticalDpi="300" r:id="rId1"/>
  <headerFooter scaleWithDoc="0" alignWithMargins="0">
    <oddFooter>&amp;C&amp;10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view="pageBreakPreview" topLeftCell="A23" zoomScale="60" zoomScaleNormal="100" workbookViewId="0">
      <selection activeCell="C36" sqref="C36"/>
    </sheetView>
  </sheetViews>
  <sheetFormatPr defaultColWidth="9" defaultRowHeight="21.95" customHeight="1" x14ac:dyDescent="0.15"/>
  <cols>
    <col min="1" max="1" width="32.125" style="2" customWidth="1"/>
    <col min="2" max="2" width="4.5" style="2" customWidth="1"/>
    <col min="3" max="4" width="20.75" style="2" customWidth="1"/>
    <col min="5" max="16384" width="9" style="2"/>
  </cols>
  <sheetData>
    <row r="1" spans="1:4" ht="22.5" x14ac:dyDescent="0.15">
      <c r="A1" s="101" t="s">
        <v>95</v>
      </c>
      <c r="B1" s="101"/>
      <c r="C1" s="101"/>
      <c r="D1" s="101"/>
    </row>
    <row r="2" spans="1:4" ht="15" customHeight="1" x14ac:dyDescent="0.15">
      <c r="A2" s="3"/>
      <c r="B2" s="3"/>
      <c r="C2" s="3"/>
      <c r="D2" s="4" t="s">
        <v>96</v>
      </c>
    </row>
    <row r="3" spans="1:4" ht="15" customHeight="1" x14ac:dyDescent="0.15">
      <c r="A3" s="88" t="s">
        <v>134</v>
      </c>
      <c r="B3" s="38"/>
      <c r="C3" s="38"/>
      <c r="D3" s="89" t="s">
        <v>133</v>
      </c>
    </row>
    <row r="4" spans="1:4" ht="17.100000000000001" customHeight="1" x14ac:dyDescent="0.15">
      <c r="A4" s="5" t="s">
        <v>97</v>
      </c>
      <c r="B4" s="6" t="s">
        <v>66</v>
      </c>
      <c r="C4" s="7" t="s">
        <v>98</v>
      </c>
      <c r="D4" s="8" t="s">
        <v>99</v>
      </c>
    </row>
    <row r="5" spans="1:4" s="1" customFormat="1" ht="17.100000000000001" customHeight="1" x14ac:dyDescent="0.15">
      <c r="A5" s="9" t="s">
        <v>100</v>
      </c>
      <c r="B5" s="10"/>
      <c r="C5" s="11"/>
      <c r="D5" s="12"/>
    </row>
    <row r="6" spans="1:4" s="1" customFormat="1" ht="17.100000000000001" customHeight="1" x14ac:dyDescent="0.15">
      <c r="A6" s="9" t="s">
        <v>101</v>
      </c>
      <c r="B6" s="10">
        <v>1</v>
      </c>
      <c r="C6" s="86">
        <f>业务活动表!E7</f>
        <v>7860362.3700000001</v>
      </c>
      <c r="D6" s="13">
        <f>业务活动表!H7</f>
        <v>58900544.25</v>
      </c>
    </row>
    <row r="7" spans="1:4" s="1" customFormat="1" ht="17.100000000000001" customHeight="1" x14ac:dyDescent="0.15">
      <c r="A7" s="9" t="s">
        <v>102</v>
      </c>
      <c r="B7" s="10">
        <v>2</v>
      </c>
      <c r="C7" s="11"/>
      <c r="D7" s="13">
        <f>业务活动表!H8</f>
        <v>0</v>
      </c>
    </row>
    <row r="8" spans="1:4" s="1" customFormat="1" ht="17.100000000000001" customHeight="1" x14ac:dyDescent="0.15">
      <c r="A8" s="9" t="s">
        <v>103</v>
      </c>
      <c r="B8" s="10">
        <v>3</v>
      </c>
      <c r="C8" s="11"/>
      <c r="D8" s="13">
        <f>业务活动表!H9</f>
        <v>0</v>
      </c>
    </row>
    <row r="9" spans="1:4" s="1" customFormat="1" ht="17.100000000000001" customHeight="1" x14ac:dyDescent="0.15">
      <c r="A9" s="14" t="s">
        <v>104</v>
      </c>
      <c r="B9" s="10">
        <v>4</v>
      </c>
      <c r="C9" s="11"/>
      <c r="D9" s="13">
        <f>业务活动表!H10</f>
        <v>0</v>
      </c>
    </row>
    <row r="10" spans="1:4" s="1" customFormat="1" ht="17.100000000000001" customHeight="1" x14ac:dyDescent="0.15">
      <c r="A10" s="9" t="s">
        <v>105</v>
      </c>
      <c r="B10" s="10">
        <v>5</v>
      </c>
      <c r="C10" s="11"/>
      <c r="D10" s="13">
        <f>业务活动表!H11</f>
        <v>0</v>
      </c>
    </row>
    <row r="11" spans="1:4" s="1" customFormat="1" ht="17.100000000000001" customHeight="1" x14ac:dyDescent="0.15">
      <c r="A11" s="9" t="s">
        <v>106</v>
      </c>
      <c r="B11" s="10">
        <v>8</v>
      </c>
      <c r="C11" s="86">
        <f>业务活动表!E13</f>
        <v>138592.92000000001</v>
      </c>
      <c r="D11" s="13">
        <f>业务活动表!H13</f>
        <v>490814.1</v>
      </c>
    </row>
    <row r="12" spans="1:4" s="1" customFormat="1" ht="17.100000000000001" customHeight="1" x14ac:dyDescent="0.15">
      <c r="A12" s="15" t="s">
        <v>107</v>
      </c>
      <c r="B12" s="10">
        <v>13</v>
      </c>
      <c r="C12" s="86">
        <f>SUM(C6:C11)</f>
        <v>7998955.29</v>
      </c>
      <c r="D12" s="13">
        <f>SUM(D6:D11)</f>
        <v>59391358.350000001</v>
      </c>
    </row>
    <row r="13" spans="1:4" s="1" customFormat="1" ht="17.100000000000001" customHeight="1" x14ac:dyDescent="0.15">
      <c r="A13" s="9" t="s">
        <v>108</v>
      </c>
      <c r="B13" s="10">
        <v>14</v>
      </c>
      <c r="C13" s="86">
        <f>业务活动表!E16</f>
        <v>7188299</v>
      </c>
      <c r="D13" s="13">
        <f>业务活动表!H16-4000+12295</f>
        <v>6169819</v>
      </c>
    </row>
    <row r="14" spans="1:4" s="1" customFormat="1" ht="17.100000000000001" customHeight="1" x14ac:dyDescent="0.15">
      <c r="A14" s="14" t="s">
        <v>109</v>
      </c>
      <c r="B14" s="10">
        <v>15</v>
      </c>
      <c r="C14" s="11"/>
      <c r="D14" s="13"/>
    </row>
    <row r="15" spans="1:4" s="1" customFormat="1" ht="17.100000000000001" customHeight="1" x14ac:dyDescent="0.15">
      <c r="A15" s="14" t="s">
        <v>110</v>
      </c>
      <c r="B15" s="10">
        <v>16</v>
      </c>
      <c r="C15" s="86">
        <v>0</v>
      </c>
      <c r="D15" s="13">
        <f>业务活动表!H22</f>
        <v>5314.23</v>
      </c>
    </row>
    <row r="16" spans="1:4" s="1" customFormat="1" ht="17.100000000000001" customHeight="1" x14ac:dyDescent="0.15">
      <c r="A16" s="14" t="s">
        <v>111</v>
      </c>
      <c r="B16" s="10">
        <v>19</v>
      </c>
      <c r="C16" s="86">
        <v>125254.5</v>
      </c>
      <c r="D16" s="16"/>
    </row>
    <row r="17" spans="1:4" s="1" customFormat="1" ht="17.100000000000001" customHeight="1" x14ac:dyDescent="0.15">
      <c r="A17" s="15" t="s">
        <v>112</v>
      </c>
      <c r="B17" s="10">
        <v>23</v>
      </c>
      <c r="C17" s="86">
        <f>SUM(C13:C16)</f>
        <v>7313553.5</v>
      </c>
      <c r="D17" s="13">
        <f>SUM(D13:D16)</f>
        <v>6175133.2300000004</v>
      </c>
    </row>
    <row r="18" spans="1:4" s="1" customFormat="1" ht="17.100000000000001" customHeight="1" x14ac:dyDescent="0.15">
      <c r="A18" s="17" t="s">
        <v>113</v>
      </c>
      <c r="B18" s="10">
        <v>24</v>
      </c>
      <c r="C18" s="86">
        <f>C12-C17</f>
        <v>685401.79</v>
      </c>
      <c r="D18" s="13">
        <f>D12-D17</f>
        <v>53216225.120000005</v>
      </c>
    </row>
    <row r="19" spans="1:4" s="1" customFormat="1" ht="17.100000000000001" customHeight="1" x14ac:dyDescent="0.15">
      <c r="A19" s="18" t="s">
        <v>114</v>
      </c>
      <c r="B19" s="10"/>
      <c r="C19" s="11"/>
      <c r="D19" s="13"/>
    </row>
    <row r="20" spans="1:4" s="1" customFormat="1" ht="17.100000000000001" customHeight="1" x14ac:dyDescent="0.15">
      <c r="A20" s="19" t="s">
        <v>115</v>
      </c>
      <c r="B20" s="10">
        <v>25</v>
      </c>
      <c r="C20" s="11"/>
      <c r="D20" s="13">
        <f>资产负债表!C7+资产负债表!C19-资产负债表!D7-资产负债表!D19</f>
        <v>0</v>
      </c>
    </row>
    <row r="21" spans="1:4" s="1" customFormat="1" ht="17.100000000000001" customHeight="1" x14ac:dyDescent="0.15">
      <c r="A21" s="19" t="s">
        <v>116</v>
      </c>
      <c r="B21" s="10">
        <v>26</v>
      </c>
      <c r="C21" s="11"/>
      <c r="D21" s="13">
        <f>业务活动表!H12</f>
        <v>0</v>
      </c>
    </row>
    <row r="22" spans="1:4" s="1" customFormat="1" ht="17.100000000000001" customHeight="1" x14ac:dyDescent="0.15">
      <c r="A22" s="20" t="s">
        <v>117</v>
      </c>
      <c r="B22" s="10">
        <v>27</v>
      </c>
      <c r="C22" s="11"/>
      <c r="D22" s="13"/>
    </row>
    <row r="23" spans="1:4" s="1" customFormat="1" ht="17.100000000000001" customHeight="1" x14ac:dyDescent="0.15">
      <c r="A23" s="9" t="s">
        <v>118</v>
      </c>
      <c r="B23" s="10">
        <v>30</v>
      </c>
      <c r="C23" s="11"/>
      <c r="D23" s="13"/>
    </row>
    <row r="24" spans="1:4" s="1" customFormat="1" ht="17.100000000000001" customHeight="1" x14ac:dyDescent="0.15">
      <c r="A24" s="15" t="s">
        <v>107</v>
      </c>
      <c r="B24" s="10">
        <v>34</v>
      </c>
      <c r="C24" s="11"/>
      <c r="D24" s="21">
        <f>SUM(D20:D23)</f>
        <v>0</v>
      </c>
    </row>
    <row r="25" spans="1:4" s="1" customFormat="1" ht="17.100000000000001" customHeight="1" x14ac:dyDescent="0.15">
      <c r="A25" s="20" t="s">
        <v>119</v>
      </c>
      <c r="B25" s="10">
        <v>35</v>
      </c>
      <c r="C25" s="11"/>
      <c r="D25" s="13">
        <f>资产负债表!D27-资产负债表!C27</f>
        <v>0</v>
      </c>
    </row>
    <row r="26" spans="1:4" s="1" customFormat="1" ht="17.100000000000001" customHeight="1" x14ac:dyDescent="0.15">
      <c r="A26" s="22" t="s">
        <v>120</v>
      </c>
      <c r="B26" s="10">
        <v>36</v>
      </c>
      <c r="C26" s="11"/>
      <c r="D26" s="13">
        <f>资产负债表!D7+资产负债表!D19-资产负债表!C7-资产负债表!C19</f>
        <v>0</v>
      </c>
    </row>
    <row r="27" spans="1:4" s="1" customFormat="1" ht="17.100000000000001" customHeight="1" x14ac:dyDescent="0.15">
      <c r="A27" s="23" t="s">
        <v>121</v>
      </c>
      <c r="B27" s="10">
        <v>39</v>
      </c>
      <c r="C27" s="11"/>
      <c r="D27" s="13"/>
    </row>
    <row r="28" spans="1:4" s="1" customFormat="1" ht="17.100000000000001" customHeight="1" x14ac:dyDescent="0.15">
      <c r="A28" s="15" t="s">
        <v>112</v>
      </c>
      <c r="B28" s="10">
        <v>43</v>
      </c>
      <c r="C28" s="11"/>
      <c r="D28" s="13">
        <f>SUM(D25:D27)</f>
        <v>0</v>
      </c>
    </row>
    <row r="29" spans="1:4" s="1" customFormat="1" ht="17.100000000000001" customHeight="1" x14ac:dyDescent="0.15">
      <c r="A29" s="24" t="s">
        <v>122</v>
      </c>
      <c r="B29" s="10">
        <v>44</v>
      </c>
      <c r="C29" s="11"/>
      <c r="D29" s="13">
        <f>D24-D28</f>
        <v>0</v>
      </c>
    </row>
    <row r="30" spans="1:4" s="1" customFormat="1" ht="17.100000000000001" customHeight="1" x14ac:dyDescent="0.15">
      <c r="A30" s="23" t="s">
        <v>123</v>
      </c>
      <c r="B30" s="10"/>
      <c r="C30" s="11"/>
      <c r="D30" s="13"/>
    </row>
    <row r="31" spans="1:4" s="1" customFormat="1" ht="17.100000000000001" customHeight="1" x14ac:dyDescent="0.15">
      <c r="A31" s="23" t="s">
        <v>124</v>
      </c>
      <c r="B31" s="10">
        <v>45</v>
      </c>
      <c r="C31" s="11"/>
      <c r="D31" s="13">
        <f>资产负债表!H6-资产负债表!G6</f>
        <v>0</v>
      </c>
    </row>
    <row r="32" spans="1:4" s="1" customFormat="1" ht="17.100000000000001" customHeight="1" x14ac:dyDescent="0.15">
      <c r="A32" s="23" t="s">
        <v>125</v>
      </c>
      <c r="B32" s="10">
        <v>48</v>
      </c>
      <c r="C32" s="11"/>
      <c r="D32" s="13"/>
    </row>
    <row r="33" spans="1:4" s="1" customFormat="1" ht="17.100000000000001" customHeight="1" x14ac:dyDescent="0.15">
      <c r="A33" s="24" t="s">
        <v>107</v>
      </c>
      <c r="B33" s="10">
        <v>50</v>
      </c>
      <c r="C33" s="11"/>
      <c r="D33" s="13">
        <f>SUM(D31:D32)</f>
        <v>0</v>
      </c>
    </row>
    <row r="34" spans="1:4" s="1" customFormat="1" ht="17.100000000000001" customHeight="1" x14ac:dyDescent="0.15">
      <c r="A34" s="22" t="s">
        <v>126</v>
      </c>
      <c r="B34" s="10">
        <v>51</v>
      </c>
      <c r="C34" s="11"/>
      <c r="D34" s="13">
        <f>资产负债表!G6-资产负债表!H6</f>
        <v>0</v>
      </c>
    </row>
    <row r="35" spans="1:4" s="1" customFormat="1" ht="17.100000000000001" customHeight="1" x14ac:dyDescent="0.15">
      <c r="A35" s="22" t="s">
        <v>127</v>
      </c>
      <c r="B35" s="10">
        <v>52</v>
      </c>
      <c r="C35" s="11"/>
      <c r="D35" s="13"/>
    </row>
    <row r="36" spans="1:4" s="1" customFormat="1" ht="17.100000000000001" customHeight="1" x14ac:dyDescent="0.15">
      <c r="A36" s="22" t="s">
        <v>128</v>
      </c>
      <c r="B36" s="10">
        <v>55</v>
      </c>
      <c r="C36" s="11"/>
      <c r="D36" s="21"/>
    </row>
    <row r="37" spans="1:4" s="1" customFormat="1" ht="17.100000000000001" customHeight="1" x14ac:dyDescent="0.15">
      <c r="A37" s="24" t="s">
        <v>112</v>
      </c>
      <c r="B37" s="10">
        <v>58</v>
      </c>
      <c r="C37" s="11"/>
      <c r="D37" s="21">
        <f>SUM(D34:D36)</f>
        <v>0</v>
      </c>
    </row>
    <row r="38" spans="1:4" s="1" customFormat="1" ht="17.100000000000001" customHeight="1" x14ac:dyDescent="0.15">
      <c r="A38" s="24" t="s">
        <v>129</v>
      </c>
      <c r="B38" s="10">
        <v>59</v>
      </c>
      <c r="C38" s="11"/>
      <c r="D38" s="13">
        <f>D33-D37</f>
        <v>0</v>
      </c>
    </row>
    <row r="39" spans="1:4" s="1" customFormat="1" ht="17.100000000000001" customHeight="1" x14ac:dyDescent="0.15">
      <c r="A39" s="22" t="s">
        <v>130</v>
      </c>
      <c r="B39" s="10">
        <v>60</v>
      </c>
      <c r="C39" s="11"/>
      <c r="D39" s="13"/>
    </row>
    <row r="40" spans="1:4" s="1" customFormat="1" ht="17.100000000000001" customHeight="1" x14ac:dyDescent="0.15">
      <c r="A40" s="25" t="s">
        <v>131</v>
      </c>
      <c r="B40" s="26">
        <v>61</v>
      </c>
      <c r="C40" s="87">
        <f>C18+C29+C38+C39</f>
        <v>685401.79</v>
      </c>
      <c r="D40" s="27">
        <f>D18+D29+D38+D39</f>
        <v>53216225.120000005</v>
      </c>
    </row>
    <row r="41" spans="1:4" s="1" customFormat="1" ht="25.5" customHeight="1" x14ac:dyDescent="0.15">
      <c r="A41" s="94" t="s">
        <v>135</v>
      </c>
      <c r="B41" s="94"/>
      <c r="C41" s="94"/>
      <c r="D41" s="94"/>
    </row>
    <row r="42" spans="1:4" ht="21.95" customHeight="1" x14ac:dyDescent="0.15">
      <c r="C42" s="51">
        <f>685401.79-C40</f>
        <v>0</v>
      </c>
      <c r="D42" s="51">
        <f>资产负债表!D6-资产负债表!C6-D40</f>
        <v>0</v>
      </c>
    </row>
    <row r="43" spans="1:4" ht="21.95" customHeight="1" x14ac:dyDescent="0.15">
      <c r="D43" s="28"/>
    </row>
  </sheetData>
  <mergeCells count="2">
    <mergeCell ref="A1:D1"/>
    <mergeCell ref="A41:D41"/>
  </mergeCells>
  <phoneticPr fontId="8" type="noConversion"/>
  <printOptions horizontalCentered="1"/>
  <pageMargins left="0.59027777777777801" right="0.59027777777777801" top="0.78680555555555598" bottom="0.39305555555555599" header="0.51180555555555596" footer="0.31388888888888899"/>
  <pageSetup paperSize="9" orientation="portrait" horizontalDpi="300" verticalDpi="300" r:id="rId1"/>
  <headerFooter scaleWithDoc="0">
    <oddFooter>&amp;C&amp;9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资产负债表</vt:lpstr>
      <vt:lpstr>业务活动表</vt:lpstr>
      <vt:lpstr>现金流量表</vt:lpstr>
      <vt:lpstr>现金流量表!Print_Area</vt:lpstr>
      <vt:lpstr>业务活动表!Print_Area</vt:lpstr>
      <vt:lpstr>资产负债表!Print_Area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dingjie</cp:lastModifiedBy>
  <cp:lastPrinted>2016-03-11T01:41:39Z</cp:lastPrinted>
  <dcterms:created xsi:type="dcterms:W3CDTF">1996-12-17T01:32:00Z</dcterms:created>
  <dcterms:modified xsi:type="dcterms:W3CDTF">2016-03-13T09:40:05Z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</Properties>
</file>