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8390" windowHeight="9510" activeTab="2"/>
  </bookViews>
  <sheets>
    <sheet name="资产负债表" sheetId="1" r:id="rId1"/>
    <sheet name="业务活动表" sheetId="2" r:id="rId2"/>
    <sheet name="现金流量表" sheetId="3" r:id="rId3"/>
  </sheets>
  <definedNames>
    <definedName name="_xlnm.Print_Area" localSheetId="2">现金流量表!$A$1:$D$40</definedName>
    <definedName name="_xlnm.Print_Area" localSheetId="1">业务活动表!$A$1:$H$27</definedName>
    <definedName name="_xlnm.Print_Area" localSheetId="0">资产负债表!$A$1:$H$35</definedName>
  </definedNames>
  <calcPr calcId="144525"/>
</workbook>
</file>

<file path=xl/sharedStrings.xml><?xml version="1.0" encoding="utf-8"?>
<sst xmlns="http://schemas.openxmlformats.org/spreadsheetml/2006/main" count="152" uniqueCount="136">
  <si>
    <r>
      <rPr>
        <b/>
        <sz val="18"/>
        <rFont val="宋体"/>
        <charset val="134"/>
      </rPr>
      <t>资</t>
    </r>
    <r>
      <rPr>
        <b/>
        <sz val="18"/>
        <rFont val="Times New Roman"/>
        <charset val="134"/>
      </rPr>
      <t xml:space="preserve"> </t>
    </r>
    <r>
      <rPr>
        <b/>
        <sz val="18"/>
        <rFont val="宋体"/>
        <charset val="134"/>
      </rPr>
      <t>产</t>
    </r>
    <r>
      <rPr>
        <b/>
        <sz val="18"/>
        <rFont val="Times New Roman"/>
        <charset val="134"/>
      </rPr>
      <t xml:space="preserve"> </t>
    </r>
    <r>
      <rPr>
        <b/>
        <sz val="18"/>
        <rFont val="宋体"/>
        <charset val="134"/>
      </rPr>
      <t>负</t>
    </r>
    <r>
      <rPr>
        <b/>
        <sz val="18"/>
        <rFont val="Times New Roman"/>
        <charset val="134"/>
      </rPr>
      <t xml:space="preserve"> </t>
    </r>
    <r>
      <rPr>
        <b/>
        <sz val="18"/>
        <rFont val="宋体"/>
        <charset val="134"/>
      </rPr>
      <t>债</t>
    </r>
    <r>
      <rPr>
        <b/>
        <sz val="18"/>
        <rFont val="Times New Roman"/>
        <charset val="134"/>
      </rPr>
      <t xml:space="preserve"> </t>
    </r>
    <r>
      <rPr>
        <b/>
        <sz val="18"/>
        <rFont val="宋体"/>
        <charset val="134"/>
      </rPr>
      <t>表</t>
    </r>
  </si>
  <si>
    <r>
      <rPr>
        <sz val="10"/>
        <rFont val="宋体"/>
        <charset val="134"/>
      </rPr>
      <t>会民非</t>
    </r>
    <r>
      <rPr>
        <sz val="10"/>
        <rFont val="Times New Roman"/>
        <charset val="134"/>
      </rPr>
      <t>01</t>
    </r>
    <r>
      <rPr>
        <sz val="10"/>
        <rFont val="宋体"/>
        <charset val="134"/>
      </rPr>
      <t>表</t>
    </r>
  </si>
  <si>
    <t>编制单位：北京中央美术学院教育发展基金会          2016年12月31日</t>
  </si>
  <si>
    <r>
      <rPr>
        <sz val="10"/>
        <rFont val="宋体"/>
        <charset val="134"/>
      </rPr>
      <t>单位：元</t>
    </r>
  </si>
  <si>
    <r>
      <rPr>
        <sz val="10"/>
        <rFont val="宋体"/>
        <charset val="134"/>
      </rPr>
      <t>资　　　　产</t>
    </r>
  </si>
  <si>
    <r>
      <rPr>
        <sz val="10"/>
        <rFont val="Times New Roman"/>
        <charset val="134"/>
      </rPr>
      <t xml:space="preserve"> </t>
    </r>
    <r>
      <rPr>
        <sz val="10"/>
        <rFont val="宋体"/>
        <charset val="134"/>
      </rPr>
      <t>行次</t>
    </r>
  </si>
  <si>
    <r>
      <rPr>
        <sz val="10"/>
        <rFont val="宋体"/>
        <charset val="134"/>
      </rPr>
      <t>年初数</t>
    </r>
  </si>
  <si>
    <r>
      <rPr>
        <sz val="10"/>
        <rFont val="宋体"/>
        <charset val="134"/>
      </rPr>
      <t>年末数</t>
    </r>
  </si>
  <si>
    <r>
      <rPr>
        <sz val="10"/>
        <rFont val="宋体"/>
        <charset val="134"/>
      </rPr>
      <t>负债和净资产</t>
    </r>
  </si>
  <si>
    <r>
      <rPr>
        <sz val="9"/>
        <rFont val="宋体"/>
        <charset val="134"/>
      </rPr>
      <t>流动资产：</t>
    </r>
  </si>
  <si>
    <r>
      <rPr>
        <sz val="9"/>
        <rFont val="宋体"/>
        <charset val="134"/>
      </rPr>
      <t>流动负债：</t>
    </r>
  </si>
  <si>
    <r>
      <rPr>
        <sz val="9"/>
        <rFont val="宋体"/>
        <charset val="134"/>
      </rPr>
      <t>　货币资金</t>
    </r>
  </si>
  <si>
    <r>
      <rPr>
        <sz val="9"/>
        <rFont val="宋体"/>
        <charset val="134"/>
      </rPr>
      <t>　短期借款</t>
    </r>
  </si>
  <si>
    <r>
      <rPr>
        <sz val="9"/>
        <rFont val="宋体"/>
        <charset val="134"/>
      </rPr>
      <t>　短期投资</t>
    </r>
  </si>
  <si>
    <r>
      <rPr>
        <sz val="9"/>
        <rFont val="宋体"/>
        <charset val="134"/>
      </rPr>
      <t>　应付款项</t>
    </r>
  </si>
  <si>
    <r>
      <rPr>
        <sz val="9"/>
        <rFont val="宋体"/>
        <charset val="134"/>
      </rPr>
      <t>　应收款项</t>
    </r>
  </si>
  <si>
    <r>
      <rPr>
        <sz val="9"/>
        <rFont val="宋体"/>
        <charset val="134"/>
      </rPr>
      <t>　应付工资</t>
    </r>
  </si>
  <si>
    <r>
      <rPr>
        <sz val="9"/>
        <rFont val="宋体"/>
        <charset val="134"/>
      </rPr>
      <t>　预付账款</t>
    </r>
  </si>
  <si>
    <r>
      <rPr>
        <sz val="9"/>
        <rFont val="宋体"/>
        <charset val="134"/>
      </rPr>
      <t>　应交税金</t>
    </r>
  </si>
  <si>
    <r>
      <rPr>
        <sz val="9"/>
        <rFont val="宋体"/>
        <charset val="134"/>
      </rPr>
      <t>　存货</t>
    </r>
  </si>
  <si>
    <r>
      <rPr>
        <sz val="9"/>
        <rFont val="Times New Roman"/>
        <charset val="134"/>
      </rPr>
      <t xml:space="preserve">    </t>
    </r>
    <r>
      <rPr>
        <sz val="9"/>
        <rFont val="宋体"/>
        <charset val="134"/>
      </rPr>
      <t>预收账款</t>
    </r>
  </si>
  <si>
    <r>
      <rPr>
        <sz val="9"/>
        <rFont val="宋体"/>
        <charset val="134"/>
      </rPr>
      <t>　待摊费用</t>
    </r>
  </si>
  <si>
    <r>
      <rPr>
        <sz val="9"/>
        <rFont val="Times New Roman"/>
        <charset val="134"/>
      </rPr>
      <t xml:space="preserve">    </t>
    </r>
    <r>
      <rPr>
        <sz val="9"/>
        <rFont val="宋体"/>
        <charset val="134"/>
      </rPr>
      <t>预提费用</t>
    </r>
  </si>
  <si>
    <r>
      <rPr>
        <sz val="9"/>
        <rFont val="宋体"/>
        <charset val="134"/>
      </rPr>
      <t>　一年内到期的长期债权投资</t>
    </r>
  </si>
  <si>
    <r>
      <rPr>
        <sz val="9"/>
        <rFont val="Times New Roman"/>
        <charset val="134"/>
      </rPr>
      <t xml:space="preserve">    </t>
    </r>
    <r>
      <rPr>
        <sz val="9"/>
        <rFont val="宋体"/>
        <charset val="134"/>
      </rPr>
      <t>预计负债</t>
    </r>
  </si>
  <si>
    <r>
      <rPr>
        <sz val="9"/>
        <rFont val="宋体"/>
        <charset val="134"/>
      </rPr>
      <t>　其他流动资产</t>
    </r>
  </si>
  <si>
    <r>
      <rPr>
        <sz val="9"/>
        <rFont val="宋体"/>
        <charset val="134"/>
      </rPr>
      <t>　一年内到期的长期负债</t>
    </r>
  </si>
  <si>
    <r>
      <rPr>
        <sz val="9"/>
        <rFont val="宋体"/>
        <charset val="134"/>
      </rPr>
      <t>流动资产合计</t>
    </r>
  </si>
  <si>
    <r>
      <rPr>
        <sz val="9"/>
        <rFont val="宋体"/>
        <charset val="134"/>
      </rPr>
      <t>　其他流动负债　</t>
    </r>
  </si>
  <si>
    <r>
      <rPr>
        <sz val="9"/>
        <rFont val="宋体"/>
        <charset val="134"/>
      </rPr>
      <t>流动负债合计</t>
    </r>
  </si>
  <si>
    <r>
      <rPr>
        <sz val="9"/>
        <rFont val="宋体"/>
        <charset val="134"/>
      </rPr>
      <t>长期投资：</t>
    </r>
  </si>
  <si>
    <r>
      <rPr>
        <sz val="9"/>
        <rFont val="宋体"/>
        <charset val="134"/>
      </rPr>
      <t>　长期股权投资</t>
    </r>
  </si>
  <si>
    <r>
      <rPr>
        <sz val="9"/>
        <rFont val="宋体"/>
        <charset val="134"/>
      </rPr>
      <t>长期负债：</t>
    </r>
  </si>
  <si>
    <r>
      <rPr>
        <sz val="9"/>
        <rFont val="宋体"/>
        <charset val="134"/>
      </rPr>
      <t>　长期债权投资</t>
    </r>
  </si>
  <si>
    <r>
      <rPr>
        <sz val="9"/>
        <rFont val="宋体"/>
        <charset val="134"/>
      </rPr>
      <t>　长期借款</t>
    </r>
  </si>
  <si>
    <r>
      <rPr>
        <sz val="9"/>
        <rFont val="宋体"/>
        <charset val="134"/>
      </rPr>
      <t>长期投资合计</t>
    </r>
  </si>
  <si>
    <r>
      <rPr>
        <sz val="9"/>
        <rFont val="宋体"/>
        <charset val="134"/>
      </rPr>
      <t>　长期应付款</t>
    </r>
  </si>
  <si>
    <r>
      <rPr>
        <sz val="9"/>
        <rFont val="宋体"/>
        <charset val="134"/>
      </rPr>
      <t>固定资产：</t>
    </r>
  </si>
  <si>
    <r>
      <rPr>
        <sz val="9"/>
        <rFont val="宋体"/>
        <charset val="134"/>
      </rPr>
      <t>　其他长期负债</t>
    </r>
  </si>
  <si>
    <r>
      <rPr>
        <sz val="9"/>
        <rFont val="宋体"/>
        <charset val="134"/>
      </rPr>
      <t>　固定资产原价</t>
    </r>
  </si>
  <si>
    <r>
      <rPr>
        <sz val="9"/>
        <rFont val="宋体"/>
        <charset val="134"/>
      </rPr>
      <t>　长期负债合计</t>
    </r>
  </si>
  <si>
    <r>
      <rPr>
        <sz val="9"/>
        <rFont val="宋体"/>
        <charset val="134"/>
      </rPr>
      <t>　减：累计折旧　</t>
    </r>
  </si>
  <si>
    <r>
      <rPr>
        <sz val="9"/>
        <rFont val="宋体"/>
        <charset val="134"/>
      </rPr>
      <t>　固定资产净值　</t>
    </r>
  </si>
  <si>
    <r>
      <rPr>
        <sz val="9"/>
        <rFont val="宋体"/>
        <charset val="134"/>
      </rPr>
      <t>受托代理负债：</t>
    </r>
  </si>
  <si>
    <r>
      <rPr>
        <sz val="9"/>
        <rFont val="宋体"/>
        <charset val="134"/>
      </rPr>
      <t>　在建工程</t>
    </r>
  </si>
  <si>
    <r>
      <rPr>
        <sz val="9"/>
        <rFont val="宋体"/>
        <charset val="134"/>
      </rPr>
      <t>　受托代理负债</t>
    </r>
  </si>
  <si>
    <r>
      <rPr>
        <sz val="9"/>
        <rFont val="宋体"/>
        <charset val="134"/>
      </rPr>
      <t>　文物文化资产</t>
    </r>
  </si>
  <si>
    <r>
      <rPr>
        <sz val="9"/>
        <rFont val="宋体"/>
        <charset val="134"/>
      </rPr>
      <t>　　　　负债合计</t>
    </r>
  </si>
  <si>
    <r>
      <rPr>
        <sz val="9"/>
        <rFont val="宋体"/>
        <charset val="134"/>
      </rPr>
      <t>　固定资产清理</t>
    </r>
  </si>
  <si>
    <r>
      <rPr>
        <sz val="9"/>
        <rFont val="宋体"/>
        <charset val="134"/>
      </rPr>
      <t>固定资产合计</t>
    </r>
  </si>
  <si>
    <r>
      <rPr>
        <sz val="9"/>
        <rFont val="宋体"/>
        <charset val="134"/>
      </rPr>
      <t>净资产：</t>
    </r>
  </si>
  <si>
    <r>
      <rPr>
        <sz val="9"/>
        <rFont val="宋体"/>
        <charset val="134"/>
      </rPr>
      <t>无形资产：</t>
    </r>
  </si>
  <si>
    <r>
      <rPr>
        <sz val="9"/>
        <rFont val="宋体"/>
        <charset val="134"/>
      </rPr>
      <t>　非限定性净资产</t>
    </r>
  </si>
  <si>
    <r>
      <rPr>
        <sz val="9"/>
        <rFont val="宋体"/>
        <charset val="134"/>
      </rPr>
      <t>　无形资产</t>
    </r>
  </si>
  <si>
    <r>
      <rPr>
        <sz val="9"/>
        <rFont val="宋体"/>
        <charset val="134"/>
      </rPr>
      <t>　限定性净资产</t>
    </r>
  </si>
  <si>
    <r>
      <rPr>
        <sz val="9"/>
        <rFont val="宋体"/>
        <charset val="134"/>
      </rPr>
      <t>净资产合计</t>
    </r>
  </si>
  <si>
    <r>
      <rPr>
        <sz val="9"/>
        <rFont val="宋体"/>
        <charset val="134"/>
      </rPr>
      <t>受托代理资产：</t>
    </r>
  </si>
  <si>
    <r>
      <rPr>
        <sz val="9"/>
        <rFont val="宋体"/>
        <charset val="134"/>
      </rPr>
      <t>　受托代理资产</t>
    </r>
  </si>
  <si>
    <r>
      <rPr>
        <sz val="9"/>
        <rFont val="宋体"/>
        <charset val="134"/>
      </rPr>
      <t>资产合计</t>
    </r>
  </si>
  <si>
    <r>
      <rPr>
        <sz val="9"/>
        <rFont val="宋体"/>
        <charset val="134"/>
      </rPr>
      <t>负债和净资产总计</t>
    </r>
  </si>
  <si>
    <r>
      <rPr>
        <sz val="10"/>
        <rFont val="Times New Roman"/>
        <charset val="134"/>
      </rPr>
      <t xml:space="preserve">    </t>
    </r>
    <r>
      <rPr>
        <sz val="10"/>
        <rFont val="宋体"/>
        <charset val="134"/>
      </rPr>
      <t>单位负责人：</t>
    </r>
    <r>
      <rPr>
        <sz val="10"/>
        <rFont val="Times New Roman"/>
        <charset val="134"/>
      </rPr>
      <t xml:space="preserve">                                                                      </t>
    </r>
    <r>
      <rPr>
        <sz val="10"/>
        <rFont val="宋体"/>
        <charset val="134"/>
      </rPr>
      <t>复核：</t>
    </r>
    <r>
      <rPr>
        <sz val="10"/>
        <rFont val="Times New Roman"/>
        <charset val="134"/>
      </rPr>
      <t xml:space="preserve">                                                              </t>
    </r>
    <r>
      <rPr>
        <sz val="10"/>
        <rFont val="宋体"/>
        <charset val="134"/>
      </rPr>
      <t>制表：</t>
    </r>
  </si>
  <si>
    <r>
      <rPr>
        <b/>
        <sz val="18"/>
        <rFont val="宋体"/>
        <charset val="134"/>
      </rPr>
      <t>业</t>
    </r>
    <r>
      <rPr>
        <b/>
        <sz val="18"/>
        <rFont val="Times New Roman"/>
        <charset val="134"/>
      </rPr>
      <t xml:space="preserve"> </t>
    </r>
    <r>
      <rPr>
        <b/>
        <sz val="18"/>
        <rFont val="宋体"/>
        <charset val="134"/>
      </rPr>
      <t>务</t>
    </r>
    <r>
      <rPr>
        <b/>
        <sz val="18"/>
        <rFont val="Times New Roman"/>
        <charset val="134"/>
      </rPr>
      <t xml:space="preserve"> </t>
    </r>
    <r>
      <rPr>
        <b/>
        <sz val="18"/>
        <rFont val="宋体"/>
        <charset val="134"/>
      </rPr>
      <t>活</t>
    </r>
    <r>
      <rPr>
        <b/>
        <sz val="18"/>
        <rFont val="Times New Roman"/>
        <charset val="134"/>
      </rPr>
      <t xml:space="preserve"> </t>
    </r>
    <r>
      <rPr>
        <b/>
        <sz val="18"/>
        <rFont val="宋体"/>
        <charset val="134"/>
      </rPr>
      <t>动</t>
    </r>
    <r>
      <rPr>
        <b/>
        <sz val="18"/>
        <rFont val="Times New Roman"/>
        <charset val="134"/>
      </rPr>
      <t xml:space="preserve"> </t>
    </r>
    <r>
      <rPr>
        <b/>
        <sz val="18"/>
        <rFont val="宋体"/>
        <charset val="134"/>
      </rPr>
      <t>表</t>
    </r>
  </si>
  <si>
    <r>
      <rPr>
        <sz val="10"/>
        <rFont val="宋体"/>
        <charset val="134"/>
      </rPr>
      <t>　　　　　</t>
    </r>
  </si>
  <si>
    <r>
      <rPr>
        <sz val="10"/>
        <rFont val="宋体"/>
        <charset val="134"/>
      </rPr>
      <t>　会民非</t>
    </r>
    <r>
      <rPr>
        <sz val="10"/>
        <rFont val="Times New Roman"/>
        <charset val="134"/>
      </rPr>
      <t>02</t>
    </r>
    <r>
      <rPr>
        <sz val="10"/>
        <rFont val="宋体"/>
        <charset val="134"/>
      </rPr>
      <t>表</t>
    </r>
  </si>
  <si>
    <r>
      <rPr>
        <sz val="10"/>
        <rFont val="宋体"/>
        <charset val="134"/>
      </rPr>
      <t>编制单位：北京中央美术学院教育发展基金会</t>
    </r>
    <r>
      <rPr>
        <sz val="10"/>
        <rFont val="Times New Roman"/>
        <charset val="134"/>
      </rPr>
      <t xml:space="preserve">                    2016</t>
    </r>
    <r>
      <rPr>
        <sz val="10"/>
        <rFont val="宋体"/>
        <charset val="134"/>
      </rPr>
      <t>年度</t>
    </r>
  </si>
  <si>
    <r>
      <rPr>
        <sz val="10"/>
        <rFont val="宋体"/>
        <charset val="134"/>
      </rPr>
      <t>　单位：元</t>
    </r>
  </si>
  <si>
    <r>
      <rPr>
        <sz val="10"/>
        <rFont val="宋体"/>
        <charset val="134"/>
      </rPr>
      <t>项</t>
    </r>
    <r>
      <rPr>
        <sz val="10"/>
        <rFont val="Times New Roman"/>
        <charset val="134"/>
      </rPr>
      <t xml:space="preserve">   </t>
    </r>
    <r>
      <rPr>
        <sz val="10"/>
        <rFont val="宋体"/>
        <charset val="134"/>
      </rPr>
      <t>目</t>
    </r>
  </si>
  <si>
    <r>
      <rPr>
        <sz val="10"/>
        <rFont val="宋体"/>
        <charset val="134"/>
      </rPr>
      <t>行次</t>
    </r>
  </si>
  <si>
    <r>
      <rPr>
        <sz val="10"/>
        <rFont val="宋体"/>
        <charset val="134"/>
      </rPr>
      <t>上年数</t>
    </r>
  </si>
  <si>
    <r>
      <rPr>
        <sz val="10"/>
        <rFont val="宋体"/>
        <charset val="134"/>
      </rPr>
      <t>本年数</t>
    </r>
  </si>
  <si>
    <r>
      <rPr>
        <sz val="10"/>
        <rFont val="宋体"/>
        <charset val="134"/>
      </rPr>
      <t>非限定性</t>
    </r>
  </si>
  <si>
    <r>
      <rPr>
        <sz val="10"/>
        <rFont val="宋体"/>
        <charset val="134"/>
      </rPr>
      <t>限定性</t>
    </r>
  </si>
  <si>
    <r>
      <rPr>
        <sz val="10"/>
        <rFont val="宋体"/>
        <charset val="134"/>
      </rPr>
      <t>合计</t>
    </r>
  </si>
  <si>
    <r>
      <rPr>
        <sz val="9"/>
        <rFont val="宋体"/>
        <charset val="134"/>
      </rPr>
      <t>一、收入</t>
    </r>
  </si>
  <si>
    <t>其中：捐赠收入</t>
  </si>
  <si>
    <r>
      <rPr>
        <sz val="9"/>
        <rFont val="Times New Roman"/>
        <charset val="134"/>
      </rPr>
      <t xml:space="preserve">            </t>
    </r>
    <r>
      <rPr>
        <sz val="9"/>
        <rFont val="宋体"/>
        <charset val="134"/>
      </rPr>
      <t>会费收入</t>
    </r>
  </si>
  <si>
    <t xml:space="preserve">      提供服务收入</t>
  </si>
  <si>
    <r>
      <rPr>
        <sz val="9"/>
        <rFont val="宋体"/>
        <charset val="134"/>
      </rPr>
      <t>　</t>
    </r>
    <r>
      <rPr>
        <sz val="9"/>
        <rFont val="Times New Roman"/>
        <charset val="134"/>
      </rPr>
      <t xml:space="preserve">    </t>
    </r>
    <r>
      <rPr>
        <sz val="9"/>
        <rFont val="宋体"/>
        <charset val="134"/>
      </rPr>
      <t>　商品销售收入</t>
    </r>
  </si>
  <si>
    <r>
      <rPr>
        <sz val="9"/>
        <rFont val="Times New Roman"/>
        <charset val="134"/>
      </rPr>
      <t xml:space="preserve">  </t>
    </r>
    <r>
      <rPr>
        <sz val="9"/>
        <rFont val="宋体"/>
        <charset val="134"/>
      </rPr>
      <t>　</t>
    </r>
    <r>
      <rPr>
        <sz val="9"/>
        <rFont val="Times New Roman"/>
        <charset val="134"/>
      </rPr>
      <t xml:space="preserve">  </t>
    </r>
    <r>
      <rPr>
        <sz val="9"/>
        <rFont val="宋体"/>
        <charset val="134"/>
      </rPr>
      <t>　政府补助收入</t>
    </r>
  </si>
  <si>
    <r>
      <rPr>
        <sz val="9"/>
        <rFont val="Times New Roman"/>
        <charset val="134"/>
      </rPr>
      <t xml:space="preserve">            </t>
    </r>
    <r>
      <rPr>
        <sz val="9"/>
        <rFont val="宋体"/>
        <charset val="134"/>
      </rPr>
      <t>投资收益</t>
    </r>
  </si>
  <si>
    <r>
      <rPr>
        <sz val="9"/>
        <rFont val="Times New Roman"/>
        <charset val="134"/>
      </rPr>
      <t xml:space="preserve">            </t>
    </r>
    <r>
      <rPr>
        <sz val="9"/>
        <rFont val="宋体"/>
        <charset val="134"/>
      </rPr>
      <t>其他收入</t>
    </r>
  </si>
  <si>
    <r>
      <rPr>
        <sz val="9"/>
        <rFont val="宋体"/>
        <charset val="134"/>
      </rPr>
      <t>收入合计</t>
    </r>
  </si>
  <si>
    <r>
      <rPr>
        <sz val="9"/>
        <rFont val="宋体"/>
        <charset val="134"/>
      </rPr>
      <t>二、费用</t>
    </r>
  </si>
  <si>
    <t>（一）业务活动成本</t>
  </si>
  <si>
    <t>其中：捐赠项目成本</t>
  </si>
  <si>
    <r>
      <rPr>
        <sz val="9"/>
        <rFont val="Times New Roman"/>
        <charset val="134"/>
      </rPr>
      <t xml:space="preserve">            </t>
    </r>
    <r>
      <rPr>
        <sz val="9"/>
        <rFont val="宋体"/>
        <charset val="134"/>
      </rPr>
      <t>提供服务成本</t>
    </r>
  </si>
  <si>
    <r>
      <rPr>
        <sz val="9"/>
        <rFont val="Times New Roman"/>
        <charset val="134"/>
      </rPr>
      <t xml:space="preserve">            </t>
    </r>
    <r>
      <rPr>
        <sz val="9"/>
        <rFont val="宋体"/>
        <charset val="134"/>
      </rPr>
      <t>商品销售成本</t>
    </r>
  </si>
  <si>
    <r>
      <rPr>
        <sz val="9"/>
        <rFont val="Times New Roman"/>
        <charset val="134"/>
      </rPr>
      <t xml:space="preserve">            </t>
    </r>
    <r>
      <rPr>
        <sz val="9"/>
        <rFont val="宋体"/>
        <charset val="134"/>
      </rPr>
      <t>政府补助成本</t>
    </r>
  </si>
  <si>
    <r>
      <rPr>
        <sz val="9"/>
        <rFont val="Times New Roman"/>
        <charset val="134"/>
      </rPr>
      <t xml:space="preserve">            </t>
    </r>
    <r>
      <rPr>
        <sz val="9"/>
        <rFont val="宋体"/>
        <charset val="134"/>
      </rPr>
      <t>税金及附加</t>
    </r>
  </si>
  <si>
    <t>（二）管理费用</t>
  </si>
  <si>
    <t>（三）筹资费用</t>
  </si>
  <si>
    <t>（四）其他费用</t>
  </si>
  <si>
    <t xml:space="preserve"> </t>
  </si>
  <si>
    <r>
      <rPr>
        <sz val="9"/>
        <rFont val="宋体"/>
        <charset val="134"/>
      </rPr>
      <t>费用合计</t>
    </r>
  </si>
  <si>
    <r>
      <rPr>
        <sz val="9"/>
        <rFont val="宋体"/>
        <charset val="134"/>
      </rPr>
      <t>三、限定性净资产转为非限定性净资产</t>
    </r>
  </si>
  <si>
    <r>
      <rPr>
        <sz val="9"/>
        <rFont val="宋体"/>
        <charset val="134"/>
      </rPr>
      <t>四、净资产变动额（若为净资产减少额，以</t>
    </r>
    <r>
      <rPr>
        <sz val="9"/>
        <rFont val="Times New Roman"/>
        <charset val="134"/>
      </rPr>
      <t>“-”</t>
    </r>
    <r>
      <rPr>
        <sz val="9"/>
        <rFont val="宋体"/>
        <charset val="134"/>
      </rPr>
      <t>号填列）</t>
    </r>
  </si>
  <si>
    <r>
      <rPr>
        <b/>
        <sz val="18"/>
        <rFont val="宋体"/>
        <charset val="134"/>
      </rPr>
      <t>现</t>
    </r>
    <r>
      <rPr>
        <b/>
        <sz val="18"/>
        <rFont val="Times New Roman"/>
        <charset val="134"/>
      </rPr>
      <t xml:space="preserve"> </t>
    </r>
    <r>
      <rPr>
        <b/>
        <sz val="18"/>
        <rFont val="宋体"/>
        <charset val="134"/>
      </rPr>
      <t>金</t>
    </r>
    <r>
      <rPr>
        <b/>
        <sz val="18"/>
        <rFont val="Times New Roman"/>
        <charset val="134"/>
      </rPr>
      <t xml:space="preserve"> </t>
    </r>
    <r>
      <rPr>
        <b/>
        <sz val="18"/>
        <rFont val="宋体"/>
        <charset val="134"/>
      </rPr>
      <t>流</t>
    </r>
    <r>
      <rPr>
        <b/>
        <sz val="18"/>
        <rFont val="Times New Roman"/>
        <charset val="134"/>
      </rPr>
      <t xml:space="preserve"> </t>
    </r>
    <r>
      <rPr>
        <b/>
        <sz val="18"/>
        <rFont val="宋体"/>
        <charset val="134"/>
      </rPr>
      <t>量</t>
    </r>
    <r>
      <rPr>
        <b/>
        <sz val="18"/>
        <rFont val="Times New Roman"/>
        <charset val="134"/>
      </rPr>
      <t xml:space="preserve"> </t>
    </r>
    <r>
      <rPr>
        <b/>
        <sz val="18"/>
        <rFont val="宋体"/>
        <charset val="134"/>
      </rPr>
      <t>表</t>
    </r>
  </si>
  <si>
    <r>
      <rPr>
        <sz val="10"/>
        <rFont val="宋体"/>
        <charset val="134"/>
      </rPr>
      <t>会民非</t>
    </r>
    <r>
      <rPr>
        <sz val="10"/>
        <rFont val="Times New Roman"/>
        <charset val="134"/>
      </rPr>
      <t>03</t>
    </r>
    <r>
      <rPr>
        <sz val="10"/>
        <rFont val="宋体"/>
        <charset val="134"/>
      </rPr>
      <t>表</t>
    </r>
  </si>
  <si>
    <r>
      <rPr>
        <sz val="10"/>
        <rFont val="宋体"/>
        <charset val="134"/>
      </rPr>
      <t>编制单位：北京中央美术学院教育发展基金会</t>
    </r>
    <r>
      <rPr>
        <sz val="10"/>
        <rFont val="Times New Roman"/>
        <charset val="134"/>
      </rPr>
      <t xml:space="preserve">            2016</t>
    </r>
    <r>
      <rPr>
        <sz val="10"/>
        <rFont val="宋体"/>
        <charset val="134"/>
      </rPr>
      <t>年</t>
    </r>
    <r>
      <rPr>
        <sz val="10"/>
        <rFont val="Times New Roman"/>
        <charset val="134"/>
      </rPr>
      <t xml:space="preserve">                                   </t>
    </r>
  </si>
  <si>
    <t>单位：元</t>
  </si>
  <si>
    <r>
      <rPr>
        <sz val="10"/>
        <rFont val="宋体"/>
        <charset val="134"/>
      </rPr>
      <t>项</t>
    </r>
    <r>
      <rPr>
        <sz val="10"/>
        <rFont val="Times New Roman"/>
        <charset val="134"/>
      </rPr>
      <t xml:space="preserve">            </t>
    </r>
    <r>
      <rPr>
        <sz val="10"/>
        <rFont val="宋体"/>
        <charset val="134"/>
      </rPr>
      <t>目</t>
    </r>
  </si>
  <si>
    <t>上年数</t>
  </si>
  <si>
    <t>本年数</t>
  </si>
  <si>
    <r>
      <rPr>
        <sz val="9"/>
        <rFont val="宋体"/>
        <charset val="134"/>
      </rPr>
      <t>一、业务活动产生的现金流量：</t>
    </r>
  </si>
  <si>
    <r>
      <rPr>
        <sz val="9"/>
        <rFont val="宋体"/>
        <charset val="134"/>
      </rPr>
      <t>接受捐赠收到的现金</t>
    </r>
  </si>
  <si>
    <r>
      <rPr>
        <sz val="9"/>
        <rFont val="宋体"/>
        <charset val="134"/>
      </rPr>
      <t>收到会费收到的现金</t>
    </r>
  </si>
  <si>
    <r>
      <rPr>
        <sz val="9"/>
        <rFont val="宋体"/>
        <charset val="134"/>
      </rPr>
      <t>提供服务收到的现金</t>
    </r>
  </si>
  <si>
    <r>
      <rPr>
        <sz val="9"/>
        <rFont val="宋体"/>
        <charset val="134"/>
      </rPr>
      <t>销售商品收到的现金</t>
    </r>
  </si>
  <si>
    <r>
      <rPr>
        <sz val="9"/>
        <rFont val="宋体"/>
        <charset val="134"/>
      </rPr>
      <t>政府补助收到的现金</t>
    </r>
  </si>
  <si>
    <r>
      <rPr>
        <sz val="9"/>
        <rFont val="宋体"/>
        <charset val="134"/>
      </rPr>
      <t>收到的其他与业务活动有关的现金</t>
    </r>
  </si>
  <si>
    <r>
      <rPr>
        <sz val="9"/>
        <rFont val="宋体"/>
        <charset val="134"/>
      </rPr>
      <t>现金流入小计</t>
    </r>
  </si>
  <si>
    <r>
      <rPr>
        <sz val="9"/>
        <rFont val="宋体"/>
        <charset val="134"/>
      </rPr>
      <t>提供捐赠或者资助支付的现金</t>
    </r>
  </si>
  <si>
    <r>
      <rPr>
        <sz val="9"/>
        <rFont val="宋体"/>
        <charset val="134"/>
      </rPr>
      <t>支付给员工以及为员工支付的现金</t>
    </r>
  </si>
  <si>
    <r>
      <rPr>
        <sz val="9"/>
        <rFont val="宋体"/>
        <charset val="134"/>
      </rPr>
      <t>购买商品接受劳务支付的现金</t>
    </r>
  </si>
  <si>
    <r>
      <rPr>
        <sz val="9"/>
        <rFont val="宋体"/>
        <charset val="134"/>
      </rPr>
      <t>支付的其他与业务活动有关的现金</t>
    </r>
  </si>
  <si>
    <r>
      <rPr>
        <sz val="9"/>
        <rFont val="宋体"/>
        <charset val="134"/>
      </rPr>
      <t>现金流出小计</t>
    </r>
  </si>
  <si>
    <r>
      <rPr>
        <sz val="9"/>
        <rFont val="宋体"/>
        <charset val="134"/>
      </rPr>
      <t>业务活动产生的现金净流量</t>
    </r>
  </si>
  <si>
    <r>
      <rPr>
        <sz val="9"/>
        <rFont val="宋体"/>
        <charset val="134"/>
      </rPr>
      <t>二、投资活动产生的现金净流量</t>
    </r>
  </si>
  <si>
    <r>
      <rPr>
        <sz val="9"/>
        <rFont val="宋体"/>
        <charset val="134"/>
      </rPr>
      <t>收回投资所收到的现金</t>
    </r>
  </si>
  <si>
    <r>
      <rPr>
        <sz val="9"/>
        <rFont val="宋体"/>
        <charset val="134"/>
      </rPr>
      <t>取得投资收益所收的现金</t>
    </r>
  </si>
  <si>
    <r>
      <rPr>
        <sz val="9"/>
        <rFont val="宋体"/>
        <charset val="134"/>
      </rPr>
      <t>处置固定资产和无形资产所收回的现金</t>
    </r>
  </si>
  <si>
    <r>
      <rPr>
        <sz val="9"/>
        <rFont val="宋体"/>
        <charset val="134"/>
      </rPr>
      <t>收到的其他与投资活动有关的现金</t>
    </r>
  </si>
  <si>
    <r>
      <rPr>
        <sz val="9"/>
        <rFont val="宋体"/>
        <charset val="134"/>
      </rPr>
      <t>购建固定资产和无形资产所支付的现金</t>
    </r>
  </si>
  <si>
    <r>
      <rPr>
        <sz val="9"/>
        <rFont val="宋体"/>
        <charset val="134"/>
      </rPr>
      <t>对外投资所支付的现金</t>
    </r>
    <r>
      <rPr>
        <sz val="9"/>
        <rFont val="Times New Roman"/>
        <charset val="134"/>
      </rPr>
      <t xml:space="preserve"> </t>
    </r>
  </si>
  <si>
    <r>
      <rPr>
        <sz val="9"/>
        <rFont val="宋体"/>
        <charset val="134"/>
      </rPr>
      <t>支付的其他与投资活动有关的现金</t>
    </r>
  </si>
  <si>
    <r>
      <rPr>
        <sz val="9"/>
        <rFont val="宋体"/>
        <charset val="134"/>
      </rPr>
      <t>投资活动产生的现金流量净额</t>
    </r>
  </si>
  <si>
    <r>
      <rPr>
        <sz val="9"/>
        <rFont val="宋体"/>
        <charset val="134"/>
      </rPr>
      <t>三、筹资活动产生的现金流量</t>
    </r>
  </si>
  <si>
    <r>
      <rPr>
        <sz val="9"/>
        <rFont val="宋体"/>
        <charset val="134"/>
      </rPr>
      <t>借款所收到的现金</t>
    </r>
  </si>
  <si>
    <r>
      <rPr>
        <sz val="9"/>
        <rFont val="宋体"/>
        <charset val="134"/>
      </rPr>
      <t>收到的其他与筹资活动有关的现金</t>
    </r>
  </si>
  <si>
    <r>
      <rPr>
        <sz val="9"/>
        <rFont val="宋体"/>
        <charset val="134"/>
      </rPr>
      <t>偿还借款所支付的现金</t>
    </r>
  </si>
  <si>
    <r>
      <rPr>
        <sz val="9"/>
        <rFont val="宋体"/>
        <charset val="134"/>
      </rPr>
      <t>偿付利息所支付的现金</t>
    </r>
  </si>
  <si>
    <r>
      <rPr>
        <sz val="9"/>
        <rFont val="宋体"/>
        <charset val="134"/>
      </rPr>
      <t>支付的其他与筹资活动有关的现金</t>
    </r>
  </si>
  <si>
    <r>
      <rPr>
        <sz val="9"/>
        <rFont val="宋体"/>
        <charset val="134"/>
      </rPr>
      <t>筹资活动产生的现金流量净额</t>
    </r>
  </si>
  <si>
    <r>
      <rPr>
        <sz val="9"/>
        <rFont val="宋体"/>
        <charset val="134"/>
      </rPr>
      <t>四、汇率变动对现金的影响</t>
    </r>
  </si>
  <si>
    <r>
      <rPr>
        <sz val="9"/>
        <rFont val="宋体"/>
        <charset val="134"/>
      </rPr>
      <t>五、现金及现金等价物净增加额</t>
    </r>
  </si>
  <si>
    <r>
      <rPr>
        <sz val="10"/>
        <rFont val="Times New Roman"/>
        <charset val="134"/>
      </rPr>
      <t xml:space="preserve">    </t>
    </r>
    <r>
      <rPr>
        <sz val="10"/>
        <rFont val="宋体"/>
        <charset val="134"/>
      </rPr>
      <t>单位负责人：</t>
    </r>
    <r>
      <rPr>
        <sz val="10"/>
        <rFont val="Times New Roman"/>
        <charset val="134"/>
      </rPr>
      <t xml:space="preserve">                       </t>
    </r>
    <r>
      <rPr>
        <sz val="10"/>
        <rFont val="宋体"/>
        <charset val="134"/>
      </rPr>
      <t>复核：</t>
    </r>
    <r>
      <rPr>
        <sz val="10"/>
        <rFont val="Times New Roman"/>
        <charset val="134"/>
      </rPr>
      <t xml:space="preserve">                                            </t>
    </r>
    <r>
      <rPr>
        <sz val="10"/>
        <rFont val="宋体"/>
        <charset val="134"/>
      </rPr>
      <t>制表：</t>
    </r>
  </si>
</sst>
</file>

<file path=xl/styles.xml><?xml version="1.0" encoding="utf-8"?>
<styleSheet xmlns="http://schemas.openxmlformats.org/spreadsheetml/2006/main">
  <numFmts count="8">
    <numFmt numFmtId="176" formatCode="#,##0.00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7" formatCode="[$-F800]dddd\,\ mmmm\ dd\,\ yyyy"/>
    <numFmt numFmtId="178" formatCode="_ * #,##0.000_ ;_ * \-#,##0.000_ ;_ * &quot;-&quot;???_ ;_ @_ "/>
    <numFmt numFmtId="179" formatCode="yyyy&quot;年&quot;m&quot;月&quot;d&quot;日&quot;;@"/>
  </numFmts>
  <fonts count="32">
    <font>
      <sz val="12"/>
      <name val="宋体"/>
      <charset val="134"/>
    </font>
    <font>
      <sz val="9"/>
      <name val="Times New Roman"/>
      <charset val="134"/>
    </font>
    <font>
      <sz val="10"/>
      <name val="Times New Roman"/>
      <charset val="134"/>
    </font>
    <font>
      <b/>
      <sz val="18"/>
      <name val="Times New Roman"/>
      <charset val="134"/>
    </font>
    <font>
      <b/>
      <sz val="10"/>
      <name val="Times New Roman"/>
      <charset val="134"/>
    </font>
    <font>
      <sz val="10"/>
      <name val="宋体"/>
      <charset val="134"/>
    </font>
    <font>
      <sz val="10"/>
      <color indexed="8"/>
      <name val="Times New Roman"/>
      <charset val="134"/>
    </font>
    <font>
      <sz val="12"/>
      <name val="Times New Roman"/>
      <charset val="134"/>
    </font>
    <font>
      <sz val="9"/>
      <name val="宋体"/>
      <charset val="134"/>
    </font>
    <font>
      <sz val="9"/>
      <color indexed="10"/>
      <name val="Times New Roman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9"/>
      <color indexed="8"/>
      <name val="Calibri"/>
      <charset val="134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/>
    <xf numFmtId="42" fontId="12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4" fillId="8" borderId="17" applyNumberFormat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11" fillId="1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center"/>
    </xf>
    <xf numFmtId="43" fontId="19" fillId="0" borderId="0" applyFont="0" applyFill="0" applyBorder="0" applyAlignment="0" applyProtection="0"/>
    <xf numFmtId="0" fontId="0" fillId="0" borderId="0"/>
    <xf numFmtId="0" fontId="12" fillId="22" borderId="18" applyNumberFormat="0" applyFont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1" fillId="0" borderId="19" applyNumberFormat="0" applyFill="0" applyAlignment="0" applyProtection="0">
      <alignment vertical="center"/>
    </xf>
    <xf numFmtId="0" fontId="23" fillId="0" borderId="19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0" borderId="20" applyNumberFormat="0" applyFill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3" fillId="7" borderId="16" applyNumberFormat="0" applyAlignment="0" applyProtection="0">
      <alignment vertical="center"/>
    </xf>
    <xf numFmtId="0" fontId="26" fillId="7" borderId="17" applyNumberFormat="0" applyAlignment="0" applyProtection="0">
      <alignment vertical="center"/>
    </xf>
    <xf numFmtId="0" fontId="28" fillId="26" borderId="22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25" fillId="0" borderId="21" applyNumberFormat="0" applyFill="0" applyAlignment="0" applyProtection="0">
      <alignment vertical="center"/>
    </xf>
    <xf numFmtId="0" fontId="29" fillId="0" borderId="23" applyNumberFormat="0" applyFill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" fillId="0" borderId="0">
      <alignment vertical="center"/>
    </xf>
  </cellStyleXfs>
  <cellXfs count="97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right" vertical="center"/>
    </xf>
    <xf numFmtId="0" fontId="5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5" fillId="0" borderId="2" xfId="0" applyFont="1" applyBorder="1" applyAlignment="1">
      <alignment horizontal="right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43" fontId="2" fillId="0" borderId="10" xfId="0" applyNumberFormat="1" applyFont="1" applyBorder="1" applyAlignment="1">
      <alignment horizontal="center" vertical="center"/>
    </xf>
    <xf numFmtId="43" fontId="1" fillId="0" borderId="9" xfId="0" applyNumberFormat="1" applyFont="1" applyBorder="1" applyAlignment="1">
      <alignment horizontal="center" vertical="center"/>
    </xf>
    <xf numFmtId="43" fontId="2" fillId="2" borderId="10" xfId="0" applyNumberFormat="1" applyFont="1" applyFill="1" applyBorder="1" applyAlignment="1">
      <alignment horizontal="right" vertical="center"/>
    </xf>
    <xf numFmtId="0" fontId="1" fillId="0" borderId="7" xfId="0" applyFont="1" applyBorder="1" applyAlignment="1">
      <alignment horizontal="left" vertical="center"/>
    </xf>
    <xf numFmtId="0" fontId="1" fillId="0" borderId="7" xfId="0" applyFont="1" applyBorder="1" applyAlignment="1">
      <alignment horizontal="center" vertical="center"/>
    </xf>
    <xf numFmtId="43" fontId="6" fillId="0" borderId="10" xfId="0" applyNumberFormat="1" applyFont="1" applyBorder="1" applyAlignment="1">
      <alignment horizontal="right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vertical="center"/>
    </xf>
    <xf numFmtId="0" fontId="1" fillId="2" borderId="7" xfId="0" applyFont="1" applyFill="1" applyBorder="1" applyAlignment="1">
      <alignment vertical="center" shrinkToFit="1"/>
    </xf>
    <xf numFmtId="0" fontId="1" fillId="2" borderId="7" xfId="0" applyFont="1" applyFill="1" applyBorder="1" applyAlignment="1">
      <alignment horizontal="left" vertical="center" shrinkToFit="1"/>
    </xf>
    <xf numFmtId="43" fontId="2" fillId="0" borderId="10" xfId="0" applyNumberFormat="1" applyFont="1" applyBorder="1" applyAlignment="1">
      <alignment horizontal="right" vertical="center"/>
    </xf>
    <xf numFmtId="0" fontId="1" fillId="0" borderId="7" xfId="0" applyFont="1" applyBorder="1" applyAlignment="1">
      <alignment vertical="center" shrinkToFit="1"/>
    </xf>
    <xf numFmtId="0" fontId="1" fillId="0" borderId="7" xfId="0" applyFont="1" applyBorder="1" applyAlignment="1">
      <alignment horizontal="left" vertical="center" shrinkToFit="1"/>
    </xf>
    <xf numFmtId="0" fontId="1" fillId="0" borderId="7" xfId="0" applyFont="1" applyBorder="1" applyAlignment="1">
      <alignment horizontal="center" vertical="center" shrinkToFit="1"/>
    </xf>
    <xf numFmtId="0" fontId="1" fillId="0" borderId="11" xfId="0" applyFont="1" applyBorder="1" applyAlignment="1">
      <alignment vertical="center" shrinkToFit="1"/>
    </xf>
    <xf numFmtId="0" fontId="1" fillId="0" borderId="12" xfId="0" applyFont="1" applyBorder="1" applyAlignment="1">
      <alignment horizontal="center" vertical="center"/>
    </xf>
    <xf numFmtId="176" fontId="1" fillId="0" borderId="13" xfId="0" applyNumberFormat="1" applyFont="1" applyBorder="1" applyAlignment="1">
      <alignment horizontal="right" vertical="center"/>
    </xf>
    <xf numFmtId="43" fontId="2" fillId="2" borderId="14" xfId="0" applyNumberFormat="1" applyFont="1" applyFill="1" applyBorder="1" applyAlignment="1">
      <alignment horizontal="right" vertical="center"/>
    </xf>
    <xf numFmtId="0" fontId="2" fillId="0" borderId="15" xfId="0" applyFont="1" applyBorder="1" applyAlignment="1">
      <alignment horizontal="left" vertical="center"/>
    </xf>
    <xf numFmtId="43" fontId="1" fillId="0" borderId="0" xfId="0" applyNumberFormat="1" applyFont="1" applyAlignment="1">
      <alignment vertical="center"/>
    </xf>
    <xf numFmtId="43" fontId="2" fillId="0" borderId="0" xfId="0" applyNumberFormat="1" applyFont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43" fontId="7" fillId="0" borderId="0" xfId="8" applyFont="1" applyBorder="1" applyAlignment="1">
      <alignment vertical="center"/>
    </xf>
    <xf numFmtId="43" fontId="7" fillId="0" borderId="0" xfId="8" applyFont="1" applyAlignment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43" fontId="2" fillId="0" borderId="0" xfId="8" applyFont="1" applyBorder="1" applyAlignment="1">
      <alignment vertical="center"/>
    </xf>
    <xf numFmtId="43" fontId="2" fillId="0" borderId="0" xfId="8" applyFont="1" applyAlignment="1">
      <alignment vertical="center"/>
    </xf>
    <xf numFmtId="43" fontId="2" fillId="0" borderId="0" xfId="8" applyFont="1" applyAlignment="1">
      <alignment horizontal="right" vertical="center"/>
    </xf>
    <xf numFmtId="0" fontId="5" fillId="0" borderId="2" xfId="0" applyFont="1" applyBorder="1" applyAlignment="1">
      <alignment vertical="center"/>
    </xf>
    <xf numFmtId="43" fontId="2" fillId="0" borderId="4" xfId="8" applyFont="1" applyBorder="1" applyAlignment="1">
      <alignment horizontal="center" vertical="center"/>
    </xf>
    <xf numFmtId="43" fontId="2" fillId="0" borderId="6" xfId="8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43" fontId="2" fillId="0" borderId="8" xfId="8" applyFont="1" applyBorder="1" applyAlignment="1">
      <alignment horizontal="center" vertical="center"/>
    </xf>
    <xf numFmtId="43" fontId="2" fillId="0" borderId="10" xfId="8" applyFont="1" applyBorder="1" applyAlignment="1">
      <alignment horizontal="center" vertical="center"/>
    </xf>
    <xf numFmtId="43" fontId="2" fillId="0" borderId="8" xfId="8" applyFont="1" applyBorder="1" applyAlignment="1">
      <alignment vertical="center"/>
    </xf>
    <xf numFmtId="43" fontId="2" fillId="0" borderId="10" xfId="8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8" fillId="0" borderId="7" xfId="0" applyFont="1" applyBorder="1" applyAlignment="1">
      <alignment horizontal="left" vertical="center"/>
    </xf>
    <xf numFmtId="0" fontId="1" fillId="0" borderId="7" xfId="0" applyFont="1" applyBorder="1" applyAlignment="1">
      <alignment vertical="center" wrapText="1"/>
    </xf>
    <xf numFmtId="43" fontId="2" fillId="0" borderId="8" xfId="8" applyFont="1" applyFill="1" applyBorder="1" applyAlignment="1">
      <alignment vertical="center"/>
    </xf>
    <xf numFmtId="0" fontId="1" fillId="0" borderId="11" xfId="0" applyFont="1" applyBorder="1" applyAlignment="1">
      <alignment vertical="center" wrapText="1"/>
    </xf>
    <xf numFmtId="43" fontId="2" fillId="0" borderId="12" xfId="8" applyFont="1" applyBorder="1" applyAlignment="1">
      <alignment vertical="center"/>
    </xf>
    <xf numFmtId="43" fontId="2" fillId="0" borderId="14" xfId="8" applyFont="1" applyBorder="1" applyAlignment="1">
      <alignment vertical="center"/>
    </xf>
    <xf numFmtId="43" fontId="1" fillId="0" borderId="0" xfId="8" applyFont="1" applyAlignment="1">
      <alignment vertical="center"/>
    </xf>
    <xf numFmtId="10" fontId="1" fillId="0" borderId="0" xfId="11" applyNumberFormat="1" applyFont="1" applyAlignment="1">
      <alignment vertical="center"/>
    </xf>
    <xf numFmtId="178" fontId="1" fillId="0" borderId="0" xfId="0" applyNumberFormat="1" applyFont="1" applyAlignment="1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5" fillId="0" borderId="0" xfId="0" applyFont="1" applyAlignment="1" applyProtection="1">
      <alignment vertical="center"/>
    </xf>
    <xf numFmtId="4" fontId="2" fillId="0" borderId="2" xfId="0" applyNumberFormat="1" applyFont="1" applyBorder="1" applyAlignment="1" applyProtection="1">
      <alignment horizontal="center" vertical="center"/>
    </xf>
    <xf numFmtId="179" fontId="2" fillId="0" borderId="2" xfId="0" applyNumberFormat="1" applyFont="1" applyBorder="1" applyAlignment="1" applyProtection="1">
      <alignment vertical="center"/>
    </xf>
    <xf numFmtId="177" fontId="2" fillId="0" borderId="2" xfId="0" applyNumberFormat="1" applyFont="1" applyBorder="1" applyAlignment="1" applyProtection="1">
      <alignment vertical="center"/>
    </xf>
    <xf numFmtId="4" fontId="2" fillId="0" borderId="0" xfId="0" applyNumberFormat="1" applyFont="1" applyBorder="1" applyAlignment="1" applyProtection="1">
      <alignment horizontal="right" vertical="center"/>
    </xf>
    <xf numFmtId="0" fontId="2" fillId="0" borderId="3" xfId="0" applyFont="1" applyFill="1" applyBorder="1" applyAlignment="1" applyProtection="1">
      <alignment horizontal="center" vertical="center"/>
    </xf>
    <xf numFmtId="0" fontId="2" fillId="0" borderId="4" xfId="0" applyFont="1" applyFill="1" applyBorder="1" applyAlignment="1" applyProtection="1">
      <alignment horizontal="center" vertical="center"/>
    </xf>
    <xf numFmtId="4" fontId="2" fillId="0" borderId="4" xfId="0" applyNumberFormat="1" applyFont="1" applyFill="1" applyBorder="1" applyAlignment="1" applyProtection="1">
      <alignment horizontal="center" vertical="center"/>
    </xf>
    <xf numFmtId="4" fontId="2" fillId="0" borderId="6" xfId="0" applyNumberFormat="1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 applyProtection="1">
      <alignment vertical="center"/>
    </xf>
    <xf numFmtId="0" fontId="1" fillId="2" borderId="8" xfId="0" applyFont="1" applyFill="1" applyBorder="1" applyAlignment="1" applyProtection="1">
      <alignment horizontal="center" vertical="center"/>
    </xf>
    <xf numFmtId="43" fontId="2" fillId="2" borderId="8" xfId="8" applyFont="1" applyFill="1" applyBorder="1" applyAlignment="1" applyProtection="1">
      <alignment vertical="center"/>
    </xf>
    <xf numFmtId="0" fontId="1" fillId="2" borderId="8" xfId="0" applyFont="1" applyFill="1" applyBorder="1" applyAlignment="1" applyProtection="1">
      <alignment vertical="center"/>
    </xf>
    <xf numFmtId="43" fontId="2" fillId="2" borderId="8" xfId="8" applyFont="1" applyFill="1" applyBorder="1" applyAlignment="1" applyProtection="1">
      <alignment vertical="center"/>
      <protection locked="0"/>
    </xf>
    <xf numFmtId="43" fontId="2" fillId="2" borderId="10" xfId="8" applyFont="1" applyFill="1" applyBorder="1" applyAlignment="1" applyProtection="1">
      <alignment vertical="center"/>
      <protection locked="0"/>
    </xf>
    <xf numFmtId="0" fontId="1" fillId="2" borderId="7" xfId="0" applyFont="1" applyFill="1" applyBorder="1" applyAlignment="1" applyProtection="1">
      <alignment horizontal="left" vertical="center"/>
    </xf>
    <xf numFmtId="43" fontId="2" fillId="0" borderId="8" xfId="8" applyFont="1" applyFill="1" applyBorder="1" applyAlignment="1" applyProtection="1">
      <alignment vertical="center"/>
    </xf>
    <xf numFmtId="43" fontId="2" fillId="0" borderId="10" xfId="8" applyFont="1" applyFill="1" applyBorder="1" applyAlignment="1" applyProtection="1">
      <alignment vertical="center"/>
    </xf>
    <xf numFmtId="43" fontId="2" fillId="2" borderId="10" xfId="8" applyFont="1" applyFill="1" applyBorder="1" applyAlignment="1" applyProtection="1">
      <alignment vertical="center"/>
    </xf>
    <xf numFmtId="0" fontId="1" fillId="2" borderId="7" xfId="0" applyFont="1" applyFill="1" applyBorder="1" applyAlignment="1" applyProtection="1">
      <alignment horizontal="center" vertical="center"/>
    </xf>
    <xf numFmtId="0" fontId="1" fillId="0" borderId="8" xfId="0" applyFont="1" applyFill="1" applyBorder="1" applyAlignment="1" applyProtection="1">
      <alignment horizontal="center" vertical="center"/>
    </xf>
    <xf numFmtId="0" fontId="1" fillId="0" borderId="7" xfId="0" applyFont="1" applyFill="1" applyBorder="1" applyAlignment="1" applyProtection="1">
      <alignment horizontal="left" vertical="center"/>
    </xf>
    <xf numFmtId="0" fontId="1" fillId="0" borderId="8" xfId="0" applyFont="1" applyFill="1" applyBorder="1" applyAlignment="1" applyProtection="1">
      <alignment horizontal="left" vertical="center"/>
    </xf>
    <xf numFmtId="0" fontId="9" fillId="2" borderId="7" xfId="0" applyFont="1" applyFill="1" applyBorder="1" applyAlignment="1" applyProtection="1">
      <alignment horizontal="left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12" xfId="0" applyFont="1" applyFill="1" applyBorder="1" applyAlignment="1" applyProtection="1">
      <alignment horizontal="center" vertical="center"/>
    </xf>
    <xf numFmtId="43" fontId="2" fillId="0" borderId="12" xfId="8" applyFont="1" applyFill="1" applyBorder="1" applyAlignment="1" applyProtection="1">
      <alignment vertical="center"/>
      <protection locked="0"/>
    </xf>
    <xf numFmtId="43" fontId="2" fillId="0" borderId="14" xfId="8" applyFont="1" applyFill="1" applyBorder="1" applyAlignment="1" applyProtection="1">
      <alignment vertical="center"/>
      <protection locked="0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千位分隔 4" xfId="13"/>
    <cellStyle name="常规 6" xfId="14"/>
    <cellStyle name="注释" xfId="15" builtinId="10"/>
    <cellStyle name="60% - 强调文字颜色 2" xfId="16" builtinId="36"/>
    <cellStyle name="标题 4" xfId="17" builtinId="19"/>
    <cellStyle name="警告文本" xfId="18" builtinId="11"/>
    <cellStyle name="标题" xfId="19" builtinId="15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2" xfId="51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62"/>
  <sheetViews>
    <sheetView view="pageBreakPreview" zoomScaleNormal="100" topLeftCell="A22" workbookViewId="0">
      <selection activeCell="K30" sqref="K30"/>
    </sheetView>
  </sheetViews>
  <sheetFormatPr defaultColWidth="9" defaultRowHeight="12" outlineLevelCol="7"/>
  <cols>
    <col min="1" max="1" width="20.875" style="1" customWidth="1"/>
    <col min="2" max="2" width="4.5" style="1" customWidth="1"/>
    <col min="3" max="4" width="11.625" style="1" customWidth="1"/>
    <col min="5" max="5" width="18.375" style="1" customWidth="1"/>
    <col min="6" max="6" width="4" style="1" customWidth="1"/>
    <col min="7" max="7" width="11.375" style="1" customWidth="1"/>
    <col min="8" max="8" width="11.625" style="1" customWidth="1"/>
    <col min="9" max="16384" width="9" style="1"/>
  </cols>
  <sheetData>
    <row r="1" ht="30.75" customHeight="1" spans="1:8">
      <c r="A1" s="41" t="s">
        <v>0</v>
      </c>
      <c r="B1" s="41"/>
      <c r="C1" s="41"/>
      <c r="D1" s="41"/>
      <c r="E1" s="41"/>
      <c r="F1" s="41"/>
      <c r="G1" s="41"/>
      <c r="H1" s="41"/>
    </row>
    <row r="2" s="2" customFormat="1" ht="17.1" customHeight="1" spans="1:8">
      <c r="A2" s="66"/>
      <c r="B2" s="67"/>
      <c r="C2" s="67"/>
      <c r="D2" s="67"/>
      <c r="E2" s="67"/>
      <c r="F2" s="67"/>
      <c r="G2" s="67"/>
      <c r="H2" s="68" t="s">
        <v>1</v>
      </c>
    </row>
    <row r="3" s="2" customFormat="1" ht="17.25" customHeight="1" spans="1:8">
      <c r="A3" s="69" t="s">
        <v>2</v>
      </c>
      <c r="B3" s="70"/>
      <c r="C3" s="71"/>
      <c r="D3" s="71"/>
      <c r="E3" s="71"/>
      <c r="F3" s="72"/>
      <c r="G3" s="70"/>
      <c r="H3" s="73" t="s">
        <v>3</v>
      </c>
    </row>
    <row r="4" s="42" customFormat="1" ht="20.1" customHeight="1" spans="1:8">
      <c r="A4" s="74" t="s">
        <v>4</v>
      </c>
      <c r="B4" s="75" t="s">
        <v>5</v>
      </c>
      <c r="C4" s="76" t="s">
        <v>6</v>
      </c>
      <c r="D4" s="76" t="s">
        <v>7</v>
      </c>
      <c r="E4" s="75" t="s">
        <v>8</v>
      </c>
      <c r="F4" s="75" t="s">
        <v>5</v>
      </c>
      <c r="G4" s="76" t="s">
        <v>6</v>
      </c>
      <c r="H4" s="77" t="s">
        <v>7</v>
      </c>
    </row>
    <row r="5" ht="20.1" customHeight="1" spans="1:8">
      <c r="A5" s="78" t="s">
        <v>9</v>
      </c>
      <c r="B5" s="79"/>
      <c r="C5" s="80"/>
      <c r="D5" s="80"/>
      <c r="E5" s="81" t="s">
        <v>10</v>
      </c>
      <c r="F5" s="79"/>
      <c r="G5" s="82"/>
      <c r="H5" s="83"/>
    </row>
    <row r="6" ht="20.1" customHeight="1" spans="1:8">
      <c r="A6" s="84" t="s">
        <v>11</v>
      </c>
      <c r="B6" s="79">
        <v>1</v>
      </c>
      <c r="C6" s="82">
        <v>59542958.96</v>
      </c>
      <c r="D6" s="82">
        <v>53323212.96</v>
      </c>
      <c r="E6" s="81" t="s">
        <v>12</v>
      </c>
      <c r="F6" s="79">
        <v>61</v>
      </c>
      <c r="G6" s="82"/>
      <c r="H6" s="83"/>
    </row>
    <row r="7" ht="20.1" customHeight="1" spans="1:8">
      <c r="A7" s="78" t="s">
        <v>13</v>
      </c>
      <c r="B7" s="79">
        <v>2</v>
      </c>
      <c r="C7" s="82"/>
      <c r="D7" s="82">
        <v>20000000</v>
      </c>
      <c r="E7" s="81" t="s">
        <v>14</v>
      </c>
      <c r="F7" s="79">
        <v>62</v>
      </c>
      <c r="G7" s="82"/>
      <c r="H7" s="83"/>
    </row>
    <row r="8" ht="20.1" customHeight="1" spans="1:8">
      <c r="A8" s="78" t="s">
        <v>15</v>
      </c>
      <c r="B8" s="79">
        <v>3</v>
      </c>
      <c r="C8" s="82"/>
      <c r="D8" s="82"/>
      <c r="E8" s="81" t="s">
        <v>16</v>
      </c>
      <c r="F8" s="79">
        <v>63</v>
      </c>
      <c r="G8" s="85"/>
      <c r="H8" s="86"/>
    </row>
    <row r="9" ht="20.1" customHeight="1" spans="1:8">
      <c r="A9" s="84" t="s">
        <v>17</v>
      </c>
      <c r="B9" s="79">
        <v>4</v>
      </c>
      <c r="C9" s="82"/>
      <c r="D9" s="82"/>
      <c r="E9" s="81" t="s">
        <v>18</v>
      </c>
      <c r="F9" s="79">
        <v>65</v>
      </c>
      <c r="G9" s="80"/>
      <c r="H9" s="87"/>
    </row>
    <row r="10" ht="20.1" customHeight="1" spans="1:8">
      <c r="A10" s="78" t="s">
        <v>19</v>
      </c>
      <c r="B10" s="79">
        <v>8</v>
      </c>
      <c r="C10" s="82"/>
      <c r="D10" s="82"/>
      <c r="E10" s="81" t="s">
        <v>20</v>
      </c>
      <c r="F10" s="79">
        <v>66</v>
      </c>
      <c r="G10" s="82"/>
      <c r="H10" s="83"/>
    </row>
    <row r="11" ht="20.1" customHeight="1" spans="1:8">
      <c r="A11" s="78" t="s">
        <v>21</v>
      </c>
      <c r="B11" s="79">
        <v>9</v>
      </c>
      <c r="C11" s="82"/>
      <c r="D11" s="82"/>
      <c r="E11" s="81" t="s">
        <v>22</v>
      </c>
      <c r="F11" s="79">
        <v>71</v>
      </c>
      <c r="G11" s="82"/>
      <c r="H11" s="83"/>
    </row>
    <row r="12" ht="20.1" customHeight="1" spans="1:8">
      <c r="A12" s="78" t="s">
        <v>23</v>
      </c>
      <c r="B12" s="79">
        <v>15</v>
      </c>
      <c r="C12" s="82"/>
      <c r="D12" s="82"/>
      <c r="E12" s="81" t="s">
        <v>24</v>
      </c>
      <c r="F12" s="79">
        <v>72</v>
      </c>
      <c r="G12" s="82"/>
      <c r="H12" s="83"/>
    </row>
    <row r="13" ht="20.1" customHeight="1" spans="1:8">
      <c r="A13" s="78" t="s">
        <v>25</v>
      </c>
      <c r="B13" s="79">
        <v>18</v>
      </c>
      <c r="C13" s="82"/>
      <c r="D13" s="82"/>
      <c r="E13" s="81" t="s">
        <v>26</v>
      </c>
      <c r="F13" s="79">
        <v>74</v>
      </c>
      <c r="G13" s="82"/>
      <c r="H13" s="83"/>
    </row>
    <row r="14" ht="20.1" customHeight="1" spans="1:8">
      <c r="A14" s="88" t="s">
        <v>27</v>
      </c>
      <c r="B14" s="79">
        <v>20</v>
      </c>
      <c r="C14" s="82">
        <f>SUM(C6:C13)</f>
        <v>59542958.96</v>
      </c>
      <c r="D14" s="82">
        <f>SUM(D6:D13)</f>
        <v>73323212.96</v>
      </c>
      <c r="E14" s="81" t="s">
        <v>28</v>
      </c>
      <c r="F14" s="79">
        <v>78</v>
      </c>
      <c r="G14" s="82"/>
      <c r="H14" s="83"/>
    </row>
    <row r="15" ht="20.1" customHeight="1" spans="1:8">
      <c r="A15" s="78"/>
      <c r="B15" s="79"/>
      <c r="C15" s="82"/>
      <c r="D15" s="82"/>
      <c r="E15" s="79" t="s">
        <v>29</v>
      </c>
      <c r="F15" s="79">
        <v>80</v>
      </c>
      <c r="G15" s="82">
        <f>SUM(G6:G14)</f>
        <v>0</v>
      </c>
      <c r="H15" s="83">
        <f>SUM(H6:H14)</f>
        <v>0</v>
      </c>
    </row>
    <row r="16" ht="20.1" customHeight="1" spans="1:8">
      <c r="A16" s="78" t="s">
        <v>30</v>
      </c>
      <c r="B16" s="79"/>
      <c r="C16" s="82"/>
      <c r="D16" s="82"/>
      <c r="E16" s="81"/>
      <c r="F16" s="79"/>
      <c r="G16" s="80"/>
      <c r="H16" s="87"/>
    </row>
    <row r="17" ht="20.1" customHeight="1" spans="1:8">
      <c r="A17" s="78" t="s">
        <v>31</v>
      </c>
      <c r="B17" s="79">
        <v>21</v>
      </c>
      <c r="C17" s="82"/>
      <c r="D17" s="82"/>
      <c r="E17" s="81" t="s">
        <v>32</v>
      </c>
      <c r="F17" s="79"/>
      <c r="G17" s="82"/>
      <c r="H17" s="83"/>
    </row>
    <row r="18" ht="20.1" customHeight="1" spans="1:8">
      <c r="A18" s="78" t="s">
        <v>33</v>
      </c>
      <c r="B18" s="79">
        <v>24</v>
      </c>
      <c r="C18" s="82"/>
      <c r="D18" s="82"/>
      <c r="E18" s="81" t="s">
        <v>34</v>
      </c>
      <c r="F18" s="79">
        <v>81</v>
      </c>
      <c r="G18" s="82"/>
      <c r="H18" s="83"/>
    </row>
    <row r="19" ht="20.1" customHeight="1" spans="1:8">
      <c r="A19" s="84" t="s">
        <v>35</v>
      </c>
      <c r="B19" s="79">
        <v>30</v>
      </c>
      <c r="C19" s="82">
        <f>C17+C18</f>
        <v>0</v>
      </c>
      <c r="D19" s="82">
        <f>D17+D18</f>
        <v>0</v>
      </c>
      <c r="E19" s="81" t="s">
        <v>36</v>
      </c>
      <c r="F19" s="79">
        <v>84</v>
      </c>
      <c r="G19" s="82"/>
      <c r="H19" s="83"/>
    </row>
    <row r="20" ht="20.1" customHeight="1" spans="1:8">
      <c r="A20" s="78" t="s">
        <v>37</v>
      </c>
      <c r="B20" s="79"/>
      <c r="C20" s="82"/>
      <c r="D20" s="82"/>
      <c r="E20" s="81" t="s">
        <v>38</v>
      </c>
      <c r="F20" s="79">
        <v>88</v>
      </c>
      <c r="G20" s="82"/>
      <c r="H20" s="83"/>
    </row>
    <row r="21" ht="20.1" customHeight="1" spans="1:8">
      <c r="A21" s="78" t="s">
        <v>39</v>
      </c>
      <c r="B21" s="79">
        <v>31</v>
      </c>
      <c r="C21" s="82"/>
      <c r="D21" s="82"/>
      <c r="E21" s="81" t="s">
        <v>40</v>
      </c>
      <c r="F21" s="79">
        <v>90</v>
      </c>
      <c r="G21" s="82">
        <f>SUM(G18:G20)</f>
        <v>0</v>
      </c>
      <c r="H21" s="83">
        <f>SUM(H18:H20)</f>
        <v>0</v>
      </c>
    </row>
    <row r="22" ht="20.1" customHeight="1" spans="1:8">
      <c r="A22" s="78" t="s">
        <v>41</v>
      </c>
      <c r="B22" s="79">
        <v>32</v>
      </c>
      <c r="C22" s="82"/>
      <c r="D22" s="82"/>
      <c r="E22" s="89"/>
      <c r="F22" s="79"/>
      <c r="G22" s="82"/>
      <c r="H22" s="83"/>
    </row>
    <row r="23" ht="20.1" customHeight="1" spans="1:8">
      <c r="A23" s="78" t="s">
        <v>42</v>
      </c>
      <c r="B23" s="79">
        <v>33</v>
      </c>
      <c r="C23" s="82">
        <f>C21-C22</f>
        <v>0</v>
      </c>
      <c r="D23" s="82">
        <f>D21-D22</f>
        <v>0</v>
      </c>
      <c r="E23" s="81" t="s">
        <v>43</v>
      </c>
      <c r="F23" s="79"/>
      <c r="G23" s="80"/>
      <c r="H23" s="87"/>
    </row>
    <row r="24" ht="20.1" customHeight="1" spans="1:8">
      <c r="A24" s="90" t="s">
        <v>44</v>
      </c>
      <c r="B24" s="79">
        <v>34</v>
      </c>
      <c r="C24" s="85"/>
      <c r="D24" s="85"/>
      <c r="E24" s="81" t="s">
        <v>45</v>
      </c>
      <c r="F24" s="79">
        <v>91</v>
      </c>
      <c r="G24" s="82"/>
      <c r="H24" s="83"/>
    </row>
    <row r="25" ht="20.1" customHeight="1" spans="1:8">
      <c r="A25" s="78" t="s">
        <v>46</v>
      </c>
      <c r="B25" s="79">
        <v>35</v>
      </c>
      <c r="C25" s="80"/>
      <c r="D25" s="80"/>
      <c r="E25" s="81" t="s">
        <v>47</v>
      </c>
      <c r="F25" s="79">
        <v>100</v>
      </c>
      <c r="G25" s="82">
        <f>G15+G21+G24</f>
        <v>0</v>
      </c>
      <c r="H25" s="83">
        <f>H15+H21+H24</f>
        <v>0</v>
      </c>
    </row>
    <row r="26" ht="20.1" customHeight="1" spans="1:8">
      <c r="A26" s="78" t="s">
        <v>48</v>
      </c>
      <c r="B26" s="79">
        <v>38</v>
      </c>
      <c r="C26" s="82"/>
      <c r="D26" s="82"/>
      <c r="E26" s="81"/>
      <c r="F26" s="79"/>
      <c r="G26" s="82"/>
      <c r="H26" s="83"/>
    </row>
    <row r="27" ht="20.1" customHeight="1" spans="1:8">
      <c r="A27" s="88" t="s">
        <v>49</v>
      </c>
      <c r="B27" s="79">
        <v>40</v>
      </c>
      <c r="C27" s="82">
        <f>C23+C24+C25+C26</f>
        <v>0</v>
      </c>
      <c r="D27" s="82">
        <f>D23+D24+D25+D26</f>
        <v>0</v>
      </c>
      <c r="E27" s="81"/>
      <c r="F27" s="79"/>
      <c r="G27" s="82"/>
      <c r="H27" s="83"/>
    </row>
    <row r="28" ht="20.1" customHeight="1" spans="1:8">
      <c r="A28" s="78"/>
      <c r="B28" s="79"/>
      <c r="C28" s="82"/>
      <c r="D28" s="82"/>
      <c r="E28" s="81" t="s">
        <v>50</v>
      </c>
      <c r="F28" s="79"/>
      <c r="G28" s="82"/>
      <c r="H28" s="83"/>
    </row>
    <row r="29" ht="20.1" customHeight="1" spans="1:8">
      <c r="A29" s="84" t="s">
        <v>51</v>
      </c>
      <c r="B29" s="79"/>
      <c r="C29" s="82"/>
      <c r="D29" s="82"/>
      <c r="E29" s="91" t="s">
        <v>52</v>
      </c>
      <c r="F29" s="79">
        <v>101</v>
      </c>
      <c r="G29" s="82">
        <v>53234170.34</v>
      </c>
      <c r="H29" s="83">
        <v>53864441.21</v>
      </c>
    </row>
    <row r="30" ht="20.1" customHeight="1" spans="1:8">
      <c r="A30" s="78" t="s">
        <v>53</v>
      </c>
      <c r="B30" s="79">
        <v>41</v>
      </c>
      <c r="C30" s="80"/>
      <c r="D30" s="80"/>
      <c r="E30" s="91" t="s">
        <v>54</v>
      </c>
      <c r="F30" s="79">
        <v>105</v>
      </c>
      <c r="G30" s="82">
        <v>6308788.62</v>
      </c>
      <c r="H30" s="83">
        <v>19458771.75</v>
      </c>
    </row>
    <row r="31" ht="20.1" customHeight="1" spans="1:8">
      <c r="A31" s="78"/>
      <c r="B31" s="79"/>
      <c r="C31" s="80"/>
      <c r="D31" s="80"/>
      <c r="E31" s="79" t="s">
        <v>55</v>
      </c>
      <c r="F31" s="79">
        <v>110</v>
      </c>
      <c r="G31" s="82">
        <f>G29+G30</f>
        <v>59542958.96</v>
      </c>
      <c r="H31" s="83">
        <f>H29+H30</f>
        <v>73323212.96</v>
      </c>
    </row>
    <row r="32" ht="20.1" customHeight="1" spans="1:8">
      <c r="A32" s="78" t="s">
        <v>56</v>
      </c>
      <c r="B32" s="79"/>
      <c r="C32" s="82"/>
      <c r="D32" s="82"/>
      <c r="E32" s="89"/>
      <c r="F32" s="79"/>
      <c r="G32" s="82"/>
      <c r="H32" s="83"/>
    </row>
    <row r="33" ht="20.1" customHeight="1" spans="1:8">
      <c r="A33" s="78" t="s">
        <v>57</v>
      </c>
      <c r="B33" s="79">
        <v>51</v>
      </c>
      <c r="C33" s="82"/>
      <c r="D33" s="82"/>
      <c r="E33" s="81"/>
      <c r="F33" s="79"/>
      <c r="G33" s="82"/>
      <c r="H33" s="83"/>
    </row>
    <row r="34" ht="20.1" customHeight="1" spans="1:8">
      <c r="A34" s="92"/>
      <c r="B34" s="79"/>
      <c r="C34" s="82"/>
      <c r="D34" s="82"/>
      <c r="E34" s="81"/>
      <c r="F34" s="79"/>
      <c r="G34" s="82"/>
      <c r="H34" s="83"/>
    </row>
    <row r="35" s="65" customFormat="1" ht="20.25" customHeight="1" spans="1:8">
      <c r="A35" s="93" t="s">
        <v>58</v>
      </c>
      <c r="B35" s="94">
        <v>60</v>
      </c>
      <c r="C35" s="95">
        <f>C14+C19+C27+C30+C33</f>
        <v>59542958.96</v>
      </c>
      <c r="D35" s="95">
        <f>D14+D19+D27+D30+D33</f>
        <v>73323212.96</v>
      </c>
      <c r="E35" s="94" t="s">
        <v>59</v>
      </c>
      <c r="F35" s="94">
        <v>120</v>
      </c>
      <c r="G35" s="95">
        <f>G25+G31</f>
        <v>59542958.96</v>
      </c>
      <c r="H35" s="96">
        <f>H25+H31</f>
        <v>73323212.96</v>
      </c>
    </row>
    <row r="36" s="2" customFormat="1" ht="21.75" customHeight="1" spans="1:8">
      <c r="A36" s="34" t="s">
        <v>60</v>
      </c>
      <c r="B36" s="34"/>
      <c r="C36" s="34"/>
      <c r="D36" s="34"/>
      <c r="E36" s="34"/>
      <c r="F36" s="34"/>
      <c r="G36" s="34"/>
      <c r="H36" s="34"/>
    </row>
    <row r="37" ht="17.1" customHeight="1" spans="3:8">
      <c r="C37" s="35"/>
      <c r="D37" s="35"/>
      <c r="G37" s="35">
        <f>C35-G35</f>
        <v>0</v>
      </c>
      <c r="H37" s="35">
        <f>D35-H35</f>
        <v>0</v>
      </c>
    </row>
    <row r="38" ht="17.1" customHeight="1"/>
    <row r="39" ht="17.1" customHeight="1"/>
    <row r="40" ht="17.1" customHeight="1"/>
    <row r="41" ht="17.1" customHeight="1"/>
    <row r="42" ht="17.1" customHeight="1"/>
    <row r="43" ht="17.1" customHeight="1"/>
    <row r="44" ht="17.1" customHeight="1"/>
    <row r="45" ht="17.1" customHeight="1"/>
    <row r="46" ht="17.1" customHeight="1"/>
    <row r="47" ht="17.1" customHeight="1"/>
    <row r="48" ht="17.1" customHeight="1"/>
    <row r="49" ht="17.1" customHeight="1"/>
    <row r="50" ht="17.1" customHeight="1"/>
    <row r="51" ht="17.1" customHeight="1"/>
    <row r="52" ht="17.1" customHeight="1"/>
    <row r="53" ht="17.1" customHeight="1"/>
    <row r="54" ht="17.1" customHeight="1"/>
    <row r="55" ht="31.5" customHeight="1"/>
    <row r="56" ht="26.1" customHeight="1"/>
    <row r="57" ht="26.1" customHeight="1"/>
    <row r="58" ht="26.1" customHeight="1"/>
    <row r="59" ht="26.1" customHeight="1"/>
    <row r="60" ht="26.1" customHeight="1"/>
    <row r="61" ht="26.1" customHeight="1"/>
    <row r="62" ht="26.1" customHeight="1"/>
  </sheetData>
  <mergeCells count="3">
    <mergeCell ref="A1:H1"/>
    <mergeCell ref="C2:F2"/>
    <mergeCell ref="A36:H36"/>
  </mergeCells>
  <printOptions horizontalCentered="1" verticalCentered="1"/>
  <pageMargins left="0.393055555555556" right="0.196527777777778" top="0.786805555555556" bottom="0.393055555555556" header="0.511805555555556" footer="0.313888888888889"/>
  <pageSetup paperSize="9" scale="95" orientation="portrait" horizontalDpi="300" verticalDpi="300"/>
  <headerFooter scaleWithDoc="0">
    <oddFooter>&amp;C&amp;9 3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8"/>
  <sheetViews>
    <sheetView view="pageBreakPreview" zoomScale="98" zoomScaleNormal="100" topLeftCell="A19" workbookViewId="0">
      <selection activeCell="F29" sqref="$A29:$XFD30"/>
    </sheetView>
  </sheetViews>
  <sheetFormatPr defaultColWidth="9" defaultRowHeight="20.1" customHeight="1"/>
  <cols>
    <col min="1" max="1" width="20.25" style="37" customWidth="1"/>
    <col min="2" max="2" width="5.375" style="38" customWidth="1"/>
    <col min="3" max="3" width="10.375" style="39" customWidth="1"/>
    <col min="4" max="4" width="11.75" style="39" customWidth="1"/>
    <col min="5" max="5" width="11.75" style="40" customWidth="1"/>
    <col min="6" max="6" width="12.625" style="40" customWidth="1"/>
    <col min="7" max="7" width="10.875" style="40" customWidth="1"/>
    <col min="8" max="8" width="12.125" style="40" customWidth="1"/>
    <col min="9" max="9" width="19.5" style="37" customWidth="1"/>
    <col min="10" max="10" width="13.125" style="37" customWidth="1"/>
    <col min="11" max="11" width="11" style="37" customWidth="1"/>
    <col min="12" max="13" width="10.75" style="37" customWidth="1"/>
    <col min="14" max="16384" width="9" style="37"/>
  </cols>
  <sheetData>
    <row r="1" ht="22.5" spans="1:8">
      <c r="A1" s="41" t="s">
        <v>61</v>
      </c>
      <c r="B1" s="41"/>
      <c r="C1" s="41"/>
      <c r="D1" s="41"/>
      <c r="E1" s="41"/>
      <c r="F1" s="41"/>
      <c r="G1" s="41"/>
      <c r="H1" s="41"/>
    </row>
    <row r="2" s="2" customFormat="1" ht="18" customHeight="1" spans="2:8">
      <c r="B2" s="42"/>
      <c r="C2" s="43"/>
      <c r="D2" s="43"/>
      <c r="E2" s="44"/>
      <c r="F2" s="44" t="s">
        <v>62</v>
      </c>
      <c r="G2" s="44"/>
      <c r="H2" s="45" t="s">
        <v>63</v>
      </c>
    </row>
    <row r="3" s="2" customFormat="1" ht="18" customHeight="1" spans="1:8">
      <c r="A3" s="46" t="s">
        <v>64</v>
      </c>
      <c r="B3" s="7"/>
      <c r="C3" s="7"/>
      <c r="D3" s="7"/>
      <c r="E3" s="7"/>
      <c r="F3" s="7"/>
      <c r="G3" s="7"/>
      <c r="H3" s="45" t="s">
        <v>65</v>
      </c>
    </row>
    <row r="4" s="2" customFormat="1" ht="25.5" customHeight="1" spans="1:8">
      <c r="A4" s="9" t="s">
        <v>66</v>
      </c>
      <c r="B4" s="10" t="s">
        <v>67</v>
      </c>
      <c r="C4" s="47" t="s">
        <v>68</v>
      </c>
      <c r="D4" s="47"/>
      <c r="E4" s="47"/>
      <c r="F4" s="47" t="s">
        <v>69</v>
      </c>
      <c r="G4" s="47"/>
      <c r="H4" s="48"/>
    </row>
    <row r="5" s="2" customFormat="1" ht="25.5" customHeight="1" spans="1:8">
      <c r="A5" s="49"/>
      <c r="B5" s="50"/>
      <c r="C5" s="51" t="s">
        <v>70</v>
      </c>
      <c r="D5" s="51" t="s">
        <v>71</v>
      </c>
      <c r="E5" s="51" t="s">
        <v>72</v>
      </c>
      <c r="F5" s="51" t="s">
        <v>70</v>
      </c>
      <c r="G5" s="51" t="s">
        <v>71</v>
      </c>
      <c r="H5" s="52" t="s">
        <v>72</v>
      </c>
    </row>
    <row r="6" s="1" customFormat="1" ht="25.5" customHeight="1" spans="1:8">
      <c r="A6" s="13" t="s">
        <v>73</v>
      </c>
      <c r="B6" s="14"/>
      <c r="C6" s="53"/>
      <c r="D6" s="51"/>
      <c r="E6" s="53"/>
      <c r="F6" s="53"/>
      <c r="G6" s="53"/>
      <c r="H6" s="54"/>
    </row>
    <row r="7" s="1" customFormat="1" ht="25.5" customHeight="1" spans="1:8">
      <c r="A7" s="55" t="s">
        <v>74</v>
      </c>
      <c r="B7" s="14">
        <v>1</v>
      </c>
      <c r="C7" s="53">
        <v>50212295</v>
      </c>
      <c r="D7" s="51">
        <v>8688249.25</v>
      </c>
      <c r="E7" s="53">
        <f t="shared" ref="E7:E13" si="0">C7+D7</f>
        <v>58900544.25</v>
      </c>
      <c r="F7" s="53">
        <v>2735.1</v>
      </c>
      <c r="G7" s="53">
        <v>18866399.96</v>
      </c>
      <c r="H7" s="54">
        <f>F7+G7</f>
        <v>18869135.06</v>
      </c>
    </row>
    <row r="8" s="1" customFormat="1" ht="25.5" customHeight="1" spans="1:8">
      <c r="A8" s="13" t="s">
        <v>75</v>
      </c>
      <c r="B8" s="14">
        <v>2</v>
      </c>
      <c r="C8" s="53"/>
      <c r="D8" s="51"/>
      <c r="E8" s="53">
        <f t="shared" si="0"/>
        <v>0</v>
      </c>
      <c r="F8" s="53"/>
      <c r="G8" s="53"/>
      <c r="H8" s="54">
        <f t="shared" ref="H8:H14" si="1">F8+G8</f>
        <v>0</v>
      </c>
    </row>
    <row r="9" s="1" customFormat="1" ht="25.5" customHeight="1" spans="1:11">
      <c r="A9" s="56" t="s">
        <v>76</v>
      </c>
      <c r="B9" s="14">
        <v>3</v>
      </c>
      <c r="C9" s="53"/>
      <c r="D9" s="51"/>
      <c r="E9" s="53">
        <f t="shared" si="0"/>
        <v>0</v>
      </c>
      <c r="F9" s="53"/>
      <c r="G9" s="53"/>
      <c r="H9" s="54">
        <f t="shared" si="1"/>
        <v>0</v>
      </c>
      <c r="K9" s="62"/>
    </row>
    <row r="10" s="1" customFormat="1" ht="25.5" customHeight="1" spans="1:11">
      <c r="A10" s="19" t="s">
        <v>77</v>
      </c>
      <c r="B10" s="14">
        <v>4</v>
      </c>
      <c r="C10" s="53"/>
      <c r="D10" s="51"/>
      <c r="E10" s="53">
        <f t="shared" si="0"/>
        <v>0</v>
      </c>
      <c r="F10" s="53"/>
      <c r="G10" s="53"/>
      <c r="H10" s="54">
        <f t="shared" si="1"/>
        <v>0</v>
      </c>
      <c r="I10" s="35"/>
      <c r="J10" s="63"/>
      <c r="K10" s="62"/>
    </row>
    <row r="11" s="1" customFormat="1" ht="25.5" customHeight="1" spans="1:11">
      <c r="A11" s="19" t="s">
        <v>78</v>
      </c>
      <c r="B11" s="14">
        <v>5</v>
      </c>
      <c r="C11" s="53"/>
      <c r="D11" s="51"/>
      <c r="E11" s="53">
        <f t="shared" si="0"/>
        <v>0</v>
      </c>
      <c r="F11" s="53"/>
      <c r="G11" s="53"/>
      <c r="H11" s="54">
        <f t="shared" si="1"/>
        <v>0</v>
      </c>
      <c r="I11" s="64"/>
      <c r="J11" s="63"/>
      <c r="K11" s="62"/>
    </row>
    <row r="12" s="1" customFormat="1" ht="25.5" customHeight="1" spans="1:11">
      <c r="A12" s="19" t="s">
        <v>79</v>
      </c>
      <c r="B12" s="14">
        <v>6</v>
      </c>
      <c r="C12" s="53"/>
      <c r="D12" s="51"/>
      <c r="E12" s="53">
        <f t="shared" si="0"/>
        <v>0</v>
      </c>
      <c r="F12" s="53"/>
      <c r="G12" s="53"/>
      <c r="H12" s="54">
        <f t="shared" si="1"/>
        <v>0</v>
      </c>
      <c r="I12" s="62"/>
      <c r="J12" s="63"/>
      <c r="K12" s="62"/>
    </row>
    <row r="13" s="1" customFormat="1" ht="25.5" customHeight="1" spans="1:11">
      <c r="A13" s="19" t="s">
        <v>80</v>
      </c>
      <c r="B13" s="14">
        <v>9</v>
      </c>
      <c r="C13" s="53">
        <v>490814.1</v>
      </c>
      <c r="D13" s="51"/>
      <c r="E13" s="53">
        <f t="shared" si="0"/>
        <v>490814.1</v>
      </c>
      <c r="F13" s="53">
        <v>646824</v>
      </c>
      <c r="G13" s="53"/>
      <c r="H13" s="54">
        <f t="shared" si="1"/>
        <v>646824</v>
      </c>
      <c r="I13" s="62"/>
      <c r="J13" s="63"/>
      <c r="K13" s="62"/>
    </row>
    <row r="14" s="1" customFormat="1" ht="25.5" customHeight="1" spans="1:10">
      <c r="A14" s="20" t="s">
        <v>81</v>
      </c>
      <c r="B14" s="14">
        <v>11</v>
      </c>
      <c r="C14" s="53">
        <f t="shared" ref="C14:G14" si="2">SUM(C7:C13)</f>
        <v>50703109.1</v>
      </c>
      <c r="D14" s="53">
        <f t="shared" si="2"/>
        <v>8688249.25</v>
      </c>
      <c r="E14" s="53">
        <f t="shared" si="2"/>
        <v>59391358.35</v>
      </c>
      <c r="F14" s="53">
        <f t="shared" si="2"/>
        <v>649559.1</v>
      </c>
      <c r="G14" s="53">
        <f t="shared" si="2"/>
        <v>18866399.96</v>
      </c>
      <c r="H14" s="54">
        <f t="shared" si="1"/>
        <v>19515959.06</v>
      </c>
      <c r="I14" s="62"/>
      <c r="J14" s="63"/>
    </row>
    <row r="15" s="1" customFormat="1" ht="25.5" customHeight="1" spans="1:10">
      <c r="A15" s="13" t="s">
        <v>82</v>
      </c>
      <c r="B15" s="14"/>
      <c r="C15" s="53"/>
      <c r="D15" s="51"/>
      <c r="E15" s="53"/>
      <c r="F15" s="53"/>
      <c r="G15" s="53"/>
      <c r="H15" s="54"/>
      <c r="J15" s="35"/>
    </row>
    <row r="16" s="1" customFormat="1" ht="25.5" customHeight="1" spans="1:9">
      <c r="A16" s="55" t="s">
        <v>83</v>
      </c>
      <c r="B16" s="14">
        <v>12</v>
      </c>
      <c r="C16" s="53">
        <f t="shared" ref="C16:H16" si="3">SUM(C17:C21)</f>
        <v>6161524</v>
      </c>
      <c r="D16" s="53">
        <f t="shared" si="3"/>
        <v>0</v>
      </c>
      <c r="E16" s="53">
        <f t="shared" si="3"/>
        <v>6161524</v>
      </c>
      <c r="F16" s="53">
        <f t="shared" si="3"/>
        <v>5716416.49</v>
      </c>
      <c r="G16" s="53">
        <f t="shared" si="3"/>
        <v>0</v>
      </c>
      <c r="H16" s="54">
        <f t="shared" si="3"/>
        <v>5716416.49</v>
      </c>
      <c r="I16" s="63"/>
    </row>
    <row r="17" s="1" customFormat="1" ht="25.5" customHeight="1" spans="1:8">
      <c r="A17" s="55" t="s">
        <v>84</v>
      </c>
      <c r="B17" s="14">
        <v>13</v>
      </c>
      <c r="C17" s="53">
        <v>6161524</v>
      </c>
      <c r="D17" s="51"/>
      <c r="E17" s="53">
        <f t="shared" ref="E17:E24" si="4">C17+D17</f>
        <v>6161524</v>
      </c>
      <c r="F17" s="53">
        <v>5716416.49</v>
      </c>
      <c r="H17" s="54">
        <f>F17+G17</f>
        <v>5716416.49</v>
      </c>
    </row>
    <row r="18" s="1" customFormat="1" ht="25.5" customHeight="1" spans="1:8">
      <c r="A18" s="13" t="s">
        <v>85</v>
      </c>
      <c r="B18" s="14">
        <v>14</v>
      </c>
      <c r="C18" s="53"/>
      <c r="D18" s="51"/>
      <c r="E18" s="53">
        <f t="shared" si="4"/>
        <v>0</v>
      </c>
      <c r="F18" s="53"/>
      <c r="G18" s="53"/>
      <c r="H18" s="54">
        <f t="shared" ref="H18:H24" si="5">F18+G18</f>
        <v>0</v>
      </c>
    </row>
    <row r="19" s="1" customFormat="1" ht="25.5" customHeight="1" spans="1:8">
      <c r="A19" s="13" t="s">
        <v>86</v>
      </c>
      <c r="B19" s="14">
        <v>15</v>
      </c>
      <c r="C19" s="53"/>
      <c r="D19" s="51"/>
      <c r="E19" s="53">
        <f t="shared" si="4"/>
        <v>0</v>
      </c>
      <c r="F19" s="53"/>
      <c r="G19" s="53"/>
      <c r="H19" s="54">
        <f t="shared" si="5"/>
        <v>0</v>
      </c>
    </row>
    <row r="20" s="1" customFormat="1" ht="25.5" customHeight="1" spans="1:8">
      <c r="A20" s="13" t="s">
        <v>87</v>
      </c>
      <c r="B20" s="14">
        <v>16</v>
      </c>
      <c r="C20" s="53"/>
      <c r="D20" s="51"/>
      <c r="E20" s="53">
        <f t="shared" si="4"/>
        <v>0</v>
      </c>
      <c r="F20" s="53"/>
      <c r="G20" s="53"/>
      <c r="H20" s="54">
        <f t="shared" si="5"/>
        <v>0</v>
      </c>
    </row>
    <row r="21" s="1" customFormat="1" ht="25.5" customHeight="1" spans="1:8">
      <c r="A21" s="13" t="s">
        <v>88</v>
      </c>
      <c r="B21" s="14">
        <v>17</v>
      </c>
      <c r="C21" s="53"/>
      <c r="D21" s="51"/>
      <c r="E21" s="53">
        <f t="shared" si="4"/>
        <v>0</v>
      </c>
      <c r="F21" s="53"/>
      <c r="G21" s="53"/>
      <c r="H21" s="54">
        <f t="shared" si="5"/>
        <v>0</v>
      </c>
    </row>
    <row r="22" s="1" customFormat="1" ht="25.5" customHeight="1" spans="1:9">
      <c r="A22" s="55" t="s">
        <v>89</v>
      </c>
      <c r="B22" s="14">
        <v>21</v>
      </c>
      <c r="C22" s="53">
        <v>5314.23</v>
      </c>
      <c r="D22" s="53"/>
      <c r="E22" s="53">
        <f t="shared" si="4"/>
        <v>5314.23</v>
      </c>
      <c r="F22" s="53">
        <v>19288.57</v>
      </c>
      <c r="G22" s="53"/>
      <c r="H22" s="54">
        <f t="shared" si="5"/>
        <v>19288.57</v>
      </c>
      <c r="I22" s="63"/>
    </row>
    <row r="23" s="1" customFormat="1" ht="25.5" customHeight="1" spans="1:8">
      <c r="A23" s="55" t="s">
        <v>90</v>
      </c>
      <c r="B23" s="14">
        <v>24</v>
      </c>
      <c r="C23" s="53"/>
      <c r="D23" s="51"/>
      <c r="E23" s="53">
        <f t="shared" si="4"/>
        <v>0</v>
      </c>
      <c r="F23" s="53"/>
      <c r="G23" s="53"/>
      <c r="H23" s="54">
        <f t="shared" si="5"/>
        <v>0</v>
      </c>
    </row>
    <row r="24" s="1" customFormat="1" ht="25.5" customHeight="1" spans="1:10">
      <c r="A24" s="55" t="s">
        <v>91</v>
      </c>
      <c r="B24" s="14">
        <v>28</v>
      </c>
      <c r="C24" s="53"/>
      <c r="D24" s="51"/>
      <c r="E24" s="53">
        <f t="shared" si="4"/>
        <v>0</v>
      </c>
      <c r="F24" s="53"/>
      <c r="G24" s="53"/>
      <c r="H24" s="54">
        <f t="shared" si="5"/>
        <v>0</v>
      </c>
      <c r="J24" s="1" t="s">
        <v>92</v>
      </c>
    </row>
    <row r="25" s="1" customFormat="1" ht="25.5" customHeight="1" spans="1:10">
      <c r="A25" s="20" t="s">
        <v>93</v>
      </c>
      <c r="B25" s="14">
        <v>35</v>
      </c>
      <c r="C25" s="53">
        <f t="shared" ref="C25:H25" si="6">C16+C22+C23+C24</f>
        <v>6166838.23</v>
      </c>
      <c r="D25" s="53">
        <f t="shared" si="6"/>
        <v>0</v>
      </c>
      <c r="E25" s="53">
        <f t="shared" si="6"/>
        <v>6166838.23</v>
      </c>
      <c r="F25" s="53">
        <f t="shared" si="6"/>
        <v>5735705.06</v>
      </c>
      <c r="G25" s="53">
        <f t="shared" si="6"/>
        <v>0</v>
      </c>
      <c r="H25" s="54">
        <f t="shared" si="6"/>
        <v>5735705.06</v>
      </c>
      <c r="J25" s="1" t="s">
        <v>92</v>
      </c>
    </row>
    <row r="26" s="1" customFormat="1" ht="40.5" customHeight="1" spans="1:10">
      <c r="A26" s="57" t="s">
        <v>94</v>
      </c>
      <c r="B26" s="14">
        <v>40</v>
      </c>
      <c r="C26" s="53">
        <v>5661524</v>
      </c>
      <c r="D26" s="51">
        <v>-5661524</v>
      </c>
      <c r="E26" s="53">
        <f>SUM(C26:D26)</f>
        <v>0</v>
      </c>
      <c r="F26" s="58">
        <v>5716416.49</v>
      </c>
      <c r="G26" s="53">
        <v>-5716416.49</v>
      </c>
      <c r="H26" s="54">
        <f>SUM(F26:G26)</f>
        <v>0</v>
      </c>
      <c r="J26" s="1" t="s">
        <v>92</v>
      </c>
    </row>
    <row r="27" s="1" customFormat="1" ht="42" customHeight="1" spans="1:10">
      <c r="A27" s="59" t="s">
        <v>95</v>
      </c>
      <c r="B27" s="31">
        <v>45</v>
      </c>
      <c r="C27" s="60">
        <f t="shared" ref="C27:H27" si="7">C14-C25+C26</f>
        <v>50197794.87</v>
      </c>
      <c r="D27" s="60">
        <f t="shared" si="7"/>
        <v>3026725.25</v>
      </c>
      <c r="E27" s="60">
        <f t="shared" si="7"/>
        <v>53224520.12</v>
      </c>
      <c r="F27" s="60">
        <f t="shared" si="7"/>
        <v>630270.529999999</v>
      </c>
      <c r="G27" s="60">
        <f t="shared" si="7"/>
        <v>13149983.47</v>
      </c>
      <c r="H27" s="61">
        <f t="shared" si="7"/>
        <v>13780254</v>
      </c>
      <c r="J27" s="1" t="s">
        <v>92</v>
      </c>
    </row>
    <row r="28" s="1" customFormat="1" ht="27.75" customHeight="1" spans="1:10">
      <c r="A28" s="34" t="s">
        <v>60</v>
      </c>
      <c r="B28" s="34"/>
      <c r="C28" s="34"/>
      <c r="D28" s="34"/>
      <c r="E28" s="34"/>
      <c r="F28" s="34"/>
      <c r="G28" s="34"/>
      <c r="H28" s="34"/>
      <c r="J28" s="1" t="s">
        <v>92</v>
      </c>
    </row>
  </sheetData>
  <mergeCells count="6">
    <mergeCell ref="A1:H1"/>
    <mergeCell ref="C4:E4"/>
    <mergeCell ref="F4:H4"/>
    <mergeCell ref="A28:H28"/>
    <mergeCell ref="A4:A5"/>
    <mergeCell ref="B4:B5"/>
  </mergeCells>
  <printOptions horizontalCentered="1" verticalCentered="1"/>
  <pageMargins left="0.393055555555556" right="0.196527777777778" top="0.786805555555556" bottom="0.393055555555556" header="0.511805555555556" footer="0.313888888888889"/>
  <pageSetup paperSize="9" scale="95" orientation="portrait" horizontalDpi="300" verticalDpi="300"/>
  <headerFooter alignWithMargins="0" scaleWithDoc="0">
    <oddFooter>&amp;C&amp;10 4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43"/>
  <sheetViews>
    <sheetView tabSelected="1" view="pageBreakPreview" zoomScaleNormal="100" topLeftCell="A19" workbookViewId="0">
      <selection activeCell="H17" sqref="H17"/>
    </sheetView>
  </sheetViews>
  <sheetFormatPr defaultColWidth="9" defaultRowHeight="21.95" customHeight="1" outlineLevelCol="3"/>
  <cols>
    <col min="1" max="1" width="32.125" style="2" customWidth="1"/>
    <col min="2" max="2" width="4.5" style="2" customWidth="1"/>
    <col min="3" max="4" width="20.75" style="2" customWidth="1"/>
    <col min="5" max="16384" width="9" style="2"/>
  </cols>
  <sheetData>
    <row r="1" ht="22.5" spans="1:4">
      <c r="A1" s="3" t="s">
        <v>96</v>
      </c>
      <c r="B1" s="3"/>
      <c r="C1" s="3"/>
      <c r="D1" s="3"/>
    </row>
    <row r="2" ht="15" customHeight="1" spans="1:4">
      <c r="A2" s="4"/>
      <c r="B2" s="4"/>
      <c r="C2" s="4"/>
      <c r="D2" s="5" t="s">
        <v>97</v>
      </c>
    </row>
    <row r="3" ht="15" customHeight="1" spans="1:4">
      <c r="A3" s="6" t="s">
        <v>98</v>
      </c>
      <c r="B3" s="7"/>
      <c r="C3" s="7"/>
      <c r="D3" s="8" t="s">
        <v>99</v>
      </c>
    </row>
    <row r="4" ht="17.1" customHeight="1" spans="1:4">
      <c r="A4" s="9" t="s">
        <v>100</v>
      </c>
      <c r="B4" s="10" t="s">
        <v>67</v>
      </c>
      <c r="C4" s="11" t="s">
        <v>101</v>
      </c>
      <c r="D4" s="12" t="s">
        <v>102</v>
      </c>
    </row>
    <row r="5" s="1" customFormat="1" ht="17.1" customHeight="1" spans="1:4">
      <c r="A5" s="13" t="s">
        <v>103</v>
      </c>
      <c r="B5" s="14"/>
      <c r="C5" s="15"/>
      <c r="D5" s="16"/>
    </row>
    <row r="6" s="1" customFormat="1" ht="17.1" customHeight="1" spans="1:4">
      <c r="A6" s="13" t="s">
        <v>104</v>
      </c>
      <c r="B6" s="14">
        <v>1</v>
      </c>
      <c r="C6" s="17">
        <f>业务活动表!E7</f>
        <v>58900544.25</v>
      </c>
      <c r="D6" s="18">
        <f>业务活动表!H7</f>
        <v>18869135.06</v>
      </c>
    </row>
    <row r="7" s="1" customFormat="1" ht="17.1" customHeight="1" spans="1:4">
      <c r="A7" s="13" t="s">
        <v>105</v>
      </c>
      <c r="B7" s="14">
        <v>2</v>
      </c>
      <c r="C7" s="15"/>
      <c r="D7" s="18">
        <f>业务活动表!H8</f>
        <v>0</v>
      </c>
    </row>
    <row r="8" s="1" customFormat="1" ht="17.1" customHeight="1" spans="1:4">
      <c r="A8" s="13" t="s">
        <v>106</v>
      </c>
      <c r="B8" s="14">
        <v>3</v>
      </c>
      <c r="C8" s="15"/>
      <c r="D8" s="18">
        <f>业务活动表!H9</f>
        <v>0</v>
      </c>
    </row>
    <row r="9" s="1" customFormat="1" ht="17.1" customHeight="1" spans="1:4">
      <c r="A9" s="19" t="s">
        <v>107</v>
      </c>
      <c r="B9" s="14">
        <v>4</v>
      </c>
      <c r="C9" s="15"/>
      <c r="D9" s="18">
        <f>业务活动表!H10</f>
        <v>0</v>
      </c>
    </row>
    <row r="10" s="1" customFormat="1" ht="17.1" customHeight="1" spans="1:4">
      <c r="A10" s="13" t="s">
        <v>108</v>
      </c>
      <c r="B10" s="14">
        <v>5</v>
      </c>
      <c r="C10" s="15"/>
      <c r="D10" s="18">
        <f>业务活动表!H11</f>
        <v>0</v>
      </c>
    </row>
    <row r="11" s="1" customFormat="1" ht="17.1" customHeight="1" spans="1:4">
      <c r="A11" s="13" t="s">
        <v>109</v>
      </c>
      <c r="B11" s="14">
        <v>8</v>
      </c>
      <c r="C11" s="17">
        <f>业务活动表!E13</f>
        <v>490814.1</v>
      </c>
      <c r="D11" s="18">
        <f>业务活动表!H13</f>
        <v>646824</v>
      </c>
    </row>
    <row r="12" s="1" customFormat="1" ht="17.1" customHeight="1" spans="1:4">
      <c r="A12" s="20" t="s">
        <v>110</v>
      </c>
      <c r="B12" s="14">
        <v>13</v>
      </c>
      <c r="C12" s="17">
        <f>SUM(C6:C11)</f>
        <v>59391358.35</v>
      </c>
      <c r="D12" s="18">
        <f>SUM(D6:D11)</f>
        <v>19515959.06</v>
      </c>
    </row>
    <row r="13" s="1" customFormat="1" ht="17.1" customHeight="1" spans="1:4">
      <c r="A13" s="13" t="s">
        <v>111</v>
      </c>
      <c r="B13" s="14">
        <v>14</v>
      </c>
      <c r="C13" s="17">
        <f>业务活动表!E16-4000+12295</f>
        <v>6169819</v>
      </c>
      <c r="D13" s="18">
        <f>业务活动表!H16</f>
        <v>5716416.49</v>
      </c>
    </row>
    <row r="14" s="1" customFormat="1" ht="17.1" customHeight="1" spans="1:4">
      <c r="A14" s="19" t="s">
        <v>112</v>
      </c>
      <c r="B14" s="14">
        <v>15</v>
      </c>
      <c r="C14" s="15"/>
      <c r="D14" s="18"/>
    </row>
    <row r="15" s="1" customFormat="1" ht="17.1" customHeight="1" spans="1:4">
      <c r="A15" s="19" t="s">
        <v>113</v>
      </c>
      <c r="B15" s="14">
        <v>16</v>
      </c>
      <c r="C15" s="17">
        <f>业务活动表!E22</f>
        <v>5314.23</v>
      </c>
      <c r="D15" s="18">
        <f>业务活动表!H22</f>
        <v>19288.57</v>
      </c>
    </row>
    <row r="16" s="1" customFormat="1" ht="17.1" customHeight="1" spans="1:4">
      <c r="A16" s="19" t="s">
        <v>114</v>
      </c>
      <c r="B16" s="14">
        <v>19</v>
      </c>
      <c r="C16" s="17"/>
      <c r="D16" s="21"/>
    </row>
    <row r="17" s="1" customFormat="1" ht="17.1" customHeight="1" spans="1:4">
      <c r="A17" s="20" t="s">
        <v>115</v>
      </c>
      <c r="B17" s="14">
        <v>23</v>
      </c>
      <c r="C17" s="17">
        <f>SUM(C13:C16)</f>
        <v>6175133.23</v>
      </c>
      <c r="D17" s="18">
        <f>SUM(D13:D16)</f>
        <v>5735705.06</v>
      </c>
    </row>
    <row r="18" s="1" customFormat="1" ht="17.1" customHeight="1" spans="1:4">
      <c r="A18" s="22" t="s">
        <v>116</v>
      </c>
      <c r="B18" s="14">
        <v>24</v>
      </c>
      <c r="C18" s="17">
        <f>C12-C17</f>
        <v>53216225.12</v>
      </c>
      <c r="D18" s="18">
        <f>D12-D17</f>
        <v>13780254</v>
      </c>
    </row>
    <row r="19" s="1" customFormat="1" ht="17.1" customHeight="1" spans="1:4">
      <c r="A19" s="23" t="s">
        <v>117</v>
      </c>
      <c r="B19" s="14"/>
      <c r="C19" s="15"/>
      <c r="D19" s="18"/>
    </row>
    <row r="20" s="1" customFormat="1" ht="17.1" customHeight="1" spans="1:4">
      <c r="A20" s="24" t="s">
        <v>118</v>
      </c>
      <c r="B20" s="14">
        <v>25</v>
      </c>
      <c r="C20" s="15"/>
      <c r="D20" s="18">
        <v>0</v>
      </c>
    </row>
    <row r="21" s="1" customFormat="1" ht="17.1" customHeight="1" spans="1:4">
      <c r="A21" s="24" t="s">
        <v>119</v>
      </c>
      <c r="B21" s="14">
        <v>26</v>
      </c>
      <c r="C21" s="15"/>
      <c r="D21" s="18">
        <f>业务活动表!H12</f>
        <v>0</v>
      </c>
    </row>
    <row r="22" s="1" customFormat="1" ht="17.1" customHeight="1" spans="1:4">
      <c r="A22" s="25" t="s">
        <v>120</v>
      </c>
      <c r="B22" s="14">
        <v>27</v>
      </c>
      <c r="C22" s="15"/>
      <c r="D22" s="18"/>
    </row>
    <row r="23" s="1" customFormat="1" ht="17.1" customHeight="1" spans="1:4">
      <c r="A23" s="13" t="s">
        <v>121</v>
      </c>
      <c r="B23" s="14">
        <v>30</v>
      </c>
      <c r="C23" s="15"/>
      <c r="D23" s="18"/>
    </row>
    <row r="24" s="1" customFormat="1" ht="17.1" customHeight="1" spans="1:4">
      <c r="A24" s="20" t="s">
        <v>110</v>
      </c>
      <c r="B24" s="14">
        <v>34</v>
      </c>
      <c r="C24" s="15"/>
      <c r="D24" s="26">
        <f>SUM(D20:D23)</f>
        <v>0</v>
      </c>
    </row>
    <row r="25" s="1" customFormat="1" ht="17.1" customHeight="1" spans="1:4">
      <c r="A25" s="25" t="s">
        <v>122</v>
      </c>
      <c r="B25" s="14">
        <v>35</v>
      </c>
      <c r="C25" s="15"/>
      <c r="D25" s="18">
        <f>资产负债表!D27-资产负债表!C27</f>
        <v>0</v>
      </c>
    </row>
    <row r="26" s="1" customFormat="1" ht="17.1" customHeight="1" spans="1:4">
      <c r="A26" s="27" t="s">
        <v>123</v>
      </c>
      <c r="B26" s="14">
        <v>36</v>
      </c>
      <c r="C26" s="15"/>
      <c r="D26" s="18">
        <f>资产负债表!D7+资产负债表!D19-资产负债表!C7-资产负债表!C19</f>
        <v>20000000</v>
      </c>
    </row>
    <row r="27" s="1" customFormat="1" ht="17.1" customHeight="1" spans="1:4">
      <c r="A27" s="28" t="s">
        <v>124</v>
      </c>
      <c r="B27" s="14">
        <v>39</v>
      </c>
      <c r="C27" s="15"/>
      <c r="D27" s="18"/>
    </row>
    <row r="28" s="1" customFormat="1" ht="17.1" customHeight="1" spans="1:4">
      <c r="A28" s="20" t="s">
        <v>115</v>
      </c>
      <c r="B28" s="14">
        <v>43</v>
      </c>
      <c r="C28" s="15"/>
      <c r="D28" s="18">
        <f>SUM(D25:D27)</f>
        <v>20000000</v>
      </c>
    </row>
    <row r="29" s="1" customFormat="1" ht="17.1" customHeight="1" spans="1:4">
      <c r="A29" s="29" t="s">
        <v>125</v>
      </c>
      <c r="B29" s="14">
        <v>44</v>
      </c>
      <c r="C29" s="15"/>
      <c r="D29" s="18">
        <f>D24-D28</f>
        <v>-20000000</v>
      </c>
    </row>
    <row r="30" s="1" customFormat="1" ht="17.1" customHeight="1" spans="1:4">
      <c r="A30" s="28" t="s">
        <v>126</v>
      </c>
      <c r="B30" s="14"/>
      <c r="C30" s="15"/>
      <c r="D30" s="18"/>
    </row>
    <row r="31" s="1" customFormat="1" ht="17.1" customHeight="1" spans="1:4">
      <c r="A31" s="28" t="s">
        <v>127</v>
      </c>
      <c r="B31" s="14">
        <v>45</v>
      </c>
      <c r="C31" s="15"/>
      <c r="D31" s="18">
        <f>资产负债表!H6-资产负债表!G6</f>
        <v>0</v>
      </c>
    </row>
    <row r="32" s="1" customFormat="1" ht="17.1" customHeight="1" spans="1:4">
      <c r="A32" s="28" t="s">
        <v>128</v>
      </c>
      <c r="B32" s="14">
        <v>48</v>
      </c>
      <c r="C32" s="15"/>
      <c r="D32" s="18"/>
    </row>
    <row r="33" s="1" customFormat="1" ht="17.1" customHeight="1" spans="1:4">
      <c r="A33" s="29" t="s">
        <v>110</v>
      </c>
      <c r="B33" s="14">
        <v>50</v>
      </c>
      <c r="C33" s="15"/>
      <c r="D33" s="18">
        <f>SUM(D31:D32)</f>
        <v>0</v>
      </c>
    </row>
    <row r="34" s="1" customFormat="1" ht="17.1" customHeight="1" spans="1:4">
      <c r="A34" s="27" t="s">
        <v>129</v>
      </c>
      <c r="B34" s="14">
        <v>51</v>
      </c>
      <c r="C34" s="15"/>
      <c r="D34" s="18">
        <f>资产负债表!G6-资产负债表!H6</f>
        <v>0</v>
      </c>
    </row>
    <row r="35" s="1" customFormat="1" ht="17.1" customHeight="1" spans="1:4">
      <c r="A35" s="27" t="s">
        <v>130</v>
      </c>
      <c r="B35" s="14">
        <v>52</v>
      </c>
      <c r="C35" s="15"/>
      <c r="D35" s="18"/>
    </row>
    <row r="36" s="1" customFormat="1" ht="17.1" customHeight="1" spans="1:4">
      <c r="A36" s="27" t="s">
        <v>131</v>
      </c>
      <c r="B36" s="14">
        <v>55</v>
      </c>
      <c r="C36" s="15"/>
      <c r="D36" s="26"/>
    </row>
    <row r="37" s="1" customFormat="1" ht="17.1" customHeight="1" spans="1:4">
      <c r="A37" s="29" t="s">
        <v>115</v>
      </c>
      <c r="B37" s="14">
        <v>58</v>
      </c>
      <c r="C37" s="15"/>
      <c r="D37" s="26">
        <f>SUM(D34:D36)</f>
        <v>0</v>
      </c>
    </row>
    <row r="38" s="1" customFormat="1" ht="17.1" customHeight="1" spans="1:4">
      <c r="A38" s="29" t="s">
        <v>132</v>
      </c>
      <c r="B38" s="14">
        <v>59</v>
      </c>
      <c r="C38" s="15"/>
      <c r="D38" s="18">
        <f>D33-D37</f>
        <v>0</v>
      </c>
    </row>
    <row r="39" s="1" customFormat="1" ht="17.1" customHeight="1" spans="1:4">
      <c r="A39" s="27" t="s">
        <v>133</v>
      </c>
      <c r="B39" s="14">
        <v>60</v>
      </c>
      <c r="C39" s="15"/>
      <c r="D39" s="18"/>
    </row>
    <row r="40" s="1" customFormat="1" ht="17.1" customHeight="1" spans="1:4">
      <c r="A40" s="30" t="s">
        <v>134</v>
      </c>
      <c r="B40" s="31">
        <v>61</v>
      </c>
      <c r="C40" s="32">
        <f>C18+C29+C38+C39</f>
        <v>53216225.12</v>
      </c>
      <c r="D40" s="33">
        <f>D18+D29+D38+D39</f>
        <v>-6219746</v>
      </c>
    </row>
    <row r="41" s="1" customFormat="1" ht="25.5" customHeight="1" spans="1:4">
      <c r="A41" s="34" t="s">
        <v>135</v>
      </c>
      <c r="B41" s="34"/>
      <c r="C41" s="34"/>
      <c r="D41" s="34"/>
    </row>
    <row r="42" customHeight="1" spans="3:4">
      <c r="C42" s="35"/>
      <c r="D42" s="35">
        <f>资产负债表!D6-资产负债表!C6-D40</f>
        <v>0</v>
      </c>
    </row>
    <row r="43" customHeight="1" spans="4:4">
      <c r="D43" s="36"/>
    </row>
  </sheetData>
  <mergeCells count="2">
    <mergeCell ref="A1:D1"/>
    <mergeCell ref="A41:D41"/>
  </mergeCells>
  <printOptions horizontalCentered="1"/>
  <pageMargins left="0.590277777777778" right="0.590277777777778" top="0.786805555555556" bottom="0.393055555555556" header="0.511805555555556" footer="0.313888888888889"/>
  <pageSetup paperSize="9" orientation="portrait" horizontalDpi="300" verticalDpi="300"/>
  <headerFooter scaleWithDoc="0">
    <oddFooter>&amp;C&amp;9 5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资产负债表</vt:lpstr>
      <vt:lpstr>业务活动表</vt:lpstr>
      <vt:lpstr>现金流量表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王嘟嘟</cp:lastModifiedBy>
  <dcterms:created xsi:type="dcterms:W3CDTF">1996-12-17T01:32:00Z</dcterms:created>
  <cp:lastPrinted>2016-03-11T01:41:00Z</cp:lastPrinted>
  <dcterms:modified xsi:type="dcterms:W3CDTF">2021-04-06T01:59:21Z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2052-11.1.0.10359</vt:lpwstr>
  </property>
  <property fmtid="{D5CDD505-2E9C-101B-9397-08002B2CF9AE}" pid="3" name="ICV">
    <vt:lpwstr>AC19A4C56B8B4658AFDDFDB4DEE87575</vt:lpwstr>
  </property>
</Properties>
</file>